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mc:AlternateContent xmlns:mc="http://schemas.openxmlformats.org/markup-compatibility/2006">
    <mc:Choice Requires="x15">
      <x15ac:absPath xmlns:x15ac="http://schemas.microsoft.com/office/spreadsheetml/2010/11/ac" url="/Users/GregO/Dropbox (Consortium)/KDA Workshop and KDA Guide (1)/"/>
    </mc:Choice>
  </mc:AlternateContent>
  <xr:revisionPtr revIDLastSave="0" documentId="13_ncr:1_{F22CA0FA-9C44-A047-A92A-5AF89ADB116A}" xr6:coauthVersionLast="45" xr6:coauthVersionMax="45" xr10:uidLastSave="{00000000-0000-0000-0000-000000000000}"/>
  <bookViews>
    <workbookView xWindow="320" yWindow="2060" windowWidth="26180" windowHeight="17940" activeTab="2" xr2:uid="{00000000-000D-0000-FFFF-FFFF00000000}"/>
  </bookViews>
  <sheets>
    <sheet name="Data" sheetId="4" r:id="rId1"/>
    <sheet name="Link Graphs" sheetId="2" r:id="rId2"/>
    <sheet name="New vs Known" sheetId="5" r:id="rId3"/>
  </sheets>
  <externalReferences>
    <externalReference r:id="rId4"/>
  </externalReferenc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2" l="1"/>
  <c r="C77" i="5"/>
  <c r="C78" i="5"/>
  <c r="K3" i="4"/>
  <c r="I3" i="4"/>
  <c r="C28" i="5"/>
  <c r="M3" i="4"/>
  <c r="C29" i="5"/>
  <c r="C30" i="5"/>
  <c r="C55" i="5"/>
  <c r="J3" i="4"/>
  <c r="C8" i="5"/>
  <c r="L3" i="4"/>
  <c r="C7" i="5"/>
  <c r="C6" i="5"/>
  <c r="C9" i="5"/>
  <c r="C54" i="5"/>
  <c r="H3" i="4"/>
  <c r="E3" i="2"/>
  <c r="G3" i="4"/>
  <c r="D3" i="2"/>
  <c r="M4" i="4"/>
  <c r="B28" i="4"/>
  <c r="M5" i="4"/>
  <c r="K4" i="4"/>
  <c r="K5" i="4"/>
  <c r="I4" i="4"/>
  <c r="I5" i="4"/>
  <c r="G4" i="4"/>
  <c r="H4" i="4"/>
  <c r="J4" i="4"/>
  <c r="L4" i="4"/>
  <c r="N4" i="4"/>
  <c r="O4" i="4"/>
  <c r="P4" i="4"/>
  <c r="Q4" i="4"/>
  <c r="S4" i="4"/>
  <c r="T4" i="4"/>
  <c r="U4" i="4"/>
  <c r="V4" i="4"/>
  <c r="W4" i="4"/>
  <c r="X4" i="4"/>
  <c r="Y4" i="4"/>
  <c r="Z4" i="4"/>
  <c r="AA4" i="4"/>
  <c r="P3" i="4"/>
  <c r="P5" i="4"/>
  <c r="Q3" i="4"/>
  <c r="Q5" i="4"/>
  <c r="F3" i="2"/>
  <c r="J3" i="2"/>
  <c r="N3" i="4"/>
  <c r="O3" i="4"/>
  <c r="O5" i="4"/>
  <c r="J5" i="4"/>
  <c r="G5" i="4"/>
  <c r="H3" i="2"/>
  <c r="D28" i="4"/>
  <c r="S3" i="4"/>
  <c r="S5" i="4"/>
  <c r="T3" i="4"/>
  <c r="U3" i="4"/>
  <c r="V3" i="4"/>
  <c r="W3" i="4"/>
  <c r="W5" i="4"/>
  <c r="X3" i="4"/>
  <c r="X5" i="4"/>
  <c r="Y3" i="4"/>
  <c r="Z3" i="4"/>
  <c r="AA3" i="4"/>
  <c r="AA5" i="4"/>
  <c r="U5" i="4"/>
  <c r="Z5" i="4"/>
  <c r="V5" i="4"/>
  <c r="H5" i="4"/>
  <c r="N5" i="4"/>
  <c r="L5" i="4"/>
  <c r="Y5" i="4"/>
  <c r="T5" i="4"/>
  <c r="I3"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Oxton</author>
  </authors>
  <commentList>
    <comment ref="B7" authorId="0" shapeId="0" xr:uid="{00000000-0006-0000-0000-000001000000}">
      <text>
        <r>
          <rPr>
            <b/>
            <sz val="8"/>
            <color rgb="FF000000"/>
            <rFont val="Tahoma"/>
            <family val="2"/>
          </rPr>
          <t>Greg Oxton:</t>
        </r>
        <r>
          <rPr>
            <sz val="8"/>
            <color rgb="FF000000"/>
            <rFont val="Tahoma"/>
            <family val="2"/>
          </rPr>
          <t xml:space="preserve">
</t>
        </r>
        <r>
          <rPr>
            <sz val="8"/>
            <color rgb="FF000000"/>
            <rFont val="Tahoma"/>
            <family val="2"/>
          </rPr>
          <t>link to Case</t>
        </r>
      </text>
    </comment>
    <comment ref="D7" authorId="0" shapeId="0" xr:uid="{00000000-0006-0000-0000-000002000000}">
      <text>
        <r>
          <rPr>
            <b/>
            <sz val="8"/>
            <color rgb="FF000000"/>
            <rFont val="Tahoma"/>
            <family val="2"/>
          </rPr>
          <t>Greg Oxton:</t>
        </r>
        <r>
          <rPr>
            <sz val="8"/>
            <color rgb="FF000000"/>
            <rFont val="Tahoma"/>
            <family val="2"/>
          </rPr>
          <t xml:space="preserve">
</t>
        </r>
        <r>
          <rPr>
            <sz val="8"/>
            <color rgb="FF000000"/>
            <rFont val="Tahoma"/>
            <family val="2"/>
          </rPr>
          <t>Link to the Solution</t>
        </r>
      </text>
    </comment>
    <comment ref="G7" authorId="0" shapeId="0" xr:uid="{00000000-0006-0000-0000-000003000000}">
      <text>
        <r>
          <rPr>
            <sz val="9"/>
            <color rgb="FF000000"/>
            <rFont val="Calibri"/>
            <family val="2"/>
          </rPr>
          <t xml:space="preserve">Incident is relevant for this study = Y, if the incident is not interesting for the objectives of this study leave blank, if blank do not fill in the columns to the right. 
</t>
        </r>
        <r>
          <rPr>
            <sz val="9"/>
            <color rgb="FF000000"/>
            <rFont val="Calibri"/>
            <family val="2"/>
          </rPr>
          <t xml:space="preserve">
</t>
        </r>
      </text>
    </comment>
    <comment ref="H7" authorId="0" shapeId="0" xr:uid="{00000000-0006-0000-0000-000004000000}">
      <text>
        <r>
          <rPr>
            <sz val="9"/>
            <color rgb="FF000000"/>
            <rFont val="Calibri"/>
            <family val="2"/>
          </rPr>
          <t xml:space="preserve">• </t>
        </r>
        <r>
          <rPr>
            <b/>
            <sz val="9"/>
            <color rgb="FF000000"/>
            <rFont val="Calibri"/>
            <family val="2"/>
          </rPr>
          <t>Yes;</t>
        </r>
        <r>
          <rPr>
            <sz val="9"/>
            <color rgb="FF000000"/>
            <rFont val="Calibri"/>
            <family val="2"/>
          </rPr>
          <t xml:space="preserve"> an article is linked to the case (doesn’t mater if it is correct or not)
</t>
        </r>
        <r>
          <rPr>
            <sz val="9"/>
            <color rgb="FF000000"/>
            <rFont val="Calibri"/>
            <family val="2"/>
          </rPr>
          <t xml:space="preserve">• </t>
        </r>
        <r>
          <rPr>
            <b/>
            <sz val="9"/>
            <color rgb="FF000000"/>
            <rFont val="Calibri"/>
            <family val="2"/>
          </rPr>
          <t>No;</t>
        </r>
        <r>
          <rPr>
            <sz val="9"/>
            <color rgb="FF000000"/>
            <rFont val="Calibri"/>
            <family val="2"/>
          </rPr>
          <t xml:space="preserve"> nothing is linked to the incident
</t>
        </r>
        <r>
          <rPr>
            <sz val="9"/>
            <color rgb="FF000000"/>
            <rFont val="Calibri"/>
            <family val="2"/>
          </rPr>
          <t xml:space="preserve">
</t>
        </r>
      </text>
    </comment>
    <comment ref="I7" authorId="0" shapeId="0" xr:uid="{00000000-0006-0000-0000-000005000000}">
      <text>
        <r>
          <rPr>
            <sz val="9"/>
            <color rgb="FF000000"/>
            <rFont val="Calibri"/>
            <family val="2"/>
          </rPr>
          <t xml:space="preserve">Yes - The article or information linked to the Incident existed before the incident open date  (the article was not created as a result of this incident). AND the article linked resolves the issue described in the incident (it is relevant)
</t>
        </r>
      </text>
    </comment>
    <comment ref="J7" authorId="0" shapeId="0" xr:uid="{00000000-0006-0000-0000-000006000000}">
      <text>
        <r>
          <rPr>
            <sz val="9"/>
            <color rgb="FF000000"/>
            <rFont val="Calibri"/>
            <family val="2"/>
          </rPr>
          <t xml:space="preserve">Yes - Tribal knowledge (things that are known by all) but are not in the knowledge base.  Capture the obvious ones, it is hard to know what is known but not captured, don't spend a lot of time trying to figure this out.
</t>
        </r>
      </text>
    </comment>
    <comment ref="K7" authorId="0" shapeId="0" xr:uid="{00000000-0006-0000-0000-000007000000}">
      <text>
        <r>
          <rPr>
            <sz val="8"/>
            <color rgb="FF000000"/>
            <rFont val="Tahoma"/>
            <family val="2"/>
          </rPr>
          <t xml:space="preserve">• </t>
        </r>
        <r>
          <rPr>
            <b/>
            <sz val="9"/>
            <color rgb="FF000000"/>
            <rFont val="Tahoma"/>
            <family val="2"/>
          </rPr>
          <t>Yes,</t>
        </r>
        <r>
          <rPr>
            <sz val="9"/>
            <color rgb="FF000000"/>
            <rFont val="Tahoma"/>
            <family val="2"/>
          </rPr>
          <t xml:space="preserve"> the article is relevant to the incident. Does the resolution in the article solve the issue documented in the </t>
        </r>
        <r>
          <rPr>
            <sz val="9"/>
            <color rgb="FF000000"/>
            <rFont val="Calibri"/>
            <family val="2"/>
            <scheme val="minor"/>
          </rPr>
          <t>incident</t>
        </r>
        <r>
          <rPr>
            <sz val="9"/>
            <color rgb="FF000000"/>
            <rFont val="Calibri"/>
            <family val="2"/>
            <scheme val="minor"/>
          </rPr>
          <t xml:space="preserve"> </t>
        </r>
        <r>
          <rPr>
            <sz val="9"/>
            <color rgb="FF000000"/>
            <rFont val="Tahoma"/>
            <family val="2"/>
          </rPr>
          <t xml:space="preserve">? Diagnostic solutions may be linked but a Y should be entered only if a article is linked that includes the resolution
</t>
        </r>
        <r>
          <rPr>
            <sz val="9"/>
            <color rgb="FF000000"/>
            <rFont val="Tahoma"/>
            <family val="2"/>
          </rPr>
          <t xml:space="preserve">• Linking to a “formal document” (like a diagnostic guide or installation guide) is fine so long as the support agent didn’t add any value to the answer and the link can be done to the specific sentence or paragraph that provides the resolution 
</t>
        </r>
        <r>
          <rPr>
            <sz val="9"/>
            <color rgb="FF000000"/>
            <rFont val="Tahoma"/>
            <family val="2"/>
          </rPr>
          <t xml:space="preserve">• </t>
        </r>
        <r>
          <rPr>
            <b/>
            <sz val="9"/>
            <color rgb="FF000000"/>
            <rFont val="Tahoma"/>
            <family val="2"/>
          </rPr>
          <t>No,</t>
        </r>
        <r>
          <rPr>
            <sz val="9"/>
            <color rgb="FF000000"/>
            <rFont val="Tahoma"/>
            <family val="2"/>
          </rPr>
          <t xml:space="preserve"> an article is linked but it is not specific or relevant to the </t>
        </r>
        <r>
          <rPr>
            <sz val="9"/>
            <color rgb="FF000000"/>
            <rFont val="Calibri"/>
            <family val="2"/>
            <scheme val="minor"/>
          </rPr>
          <t>incident</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b/>
            <sz val="9"/>
            <color rgb="FF000000"/>
            <rFont val="Tahoma"/>
            <family val="2"/>
          </rPr>
          <t>Blank,</t>
        </r>
        <r>
          <rPr>
            <sz val="9"/>
            <color rgb="FF000000"/>
            <rFont val="Tahoma"/>
            <family val="2"/>
          </rPr>
          <t xml:space="preserve"> no article linked to this </t>
        </r>
        <r>
          <rPr>
            <sz val="9"/>
            <color rgb="FF000000"/>
            <rFont val="Calibri"/>
            <family val="2"/>
            <scheme val="minor"/>
          </rPr>
          <t>incident</t>
        </r>
        <r>
          <rPr>
            <sz val="9"/>
            <color rgb="FF000000"/>
            <rFont val="Calibri"/>
            <family val="2"/>
            <scheme val="minor"/>
          </rPr>
          <t xml:space="preserve"> </t>
        </r>
        <r>
          <rPr>
            <sz val="9"/>
            <color rgb="FF000000"/>
            <rFont val="Tahoma"/>
            <family val="2"/>
          </rPr>
          <t xml:space="preserve">
</t>
        </r>
      </text>
    </comment>
    <comment ref="L7" authorId="0" shapeId="0" xr:uid="{00000000-0006-0000-0000-000008000000}">
      <text>
        <r>
          <rPr>
            <sz val="9"/>
            <color rgb="FF000000"/>
            <rFont val="Calibri"/>
            <family val="2"/>
          </rPr>
          <t xml:space="preserve"> </t>
        </r>
        <r>
          <rPr>
            <b/>
            <sz val="9"/>
            <color rgb="FF000000"/>
            <rFont val="Calibri"/>
            <family val="2"/>
          </rPr>
          <t>Yes,</t>
        </r>
        <r>
          <rPr>
            <sz val="9"/>
            <color rgb="FF000000"/>
            <rFont val="Calibri"/>
            <family val="2"/>
          </rPr>
          <t xml:space="preserve"> A solution was in the knowledge base when this case was resolved/closed
</t>
        </r>
      </text>
    </comment>
    <comment ref="M7" authorId="0" shapeId="0" xr:uid="{00000000-0006-0000-0000-000009000000}">
      <text>
        <r>
          <rPr>
            <sz val="9"/>
            <color rgb="FF000000"/>
            <rFont val="Calibri"/>
            <family val="2"/>
          </rPr>
          <t xml:space="preserve">Correct article didn't exist and was not created as a result of this </t>
        </r>
        <r>
          <rPr>
            <sz val="9"/>
            <color rgb="FF000000"/>
            <rFont val="Calibri"/>
            <family val="2"/>
            <scheme val="minor"/>
          </rPr>
          <t>incident</t>
        </r>
        <r>
          <rPr>
            <sz val="9"/>
            <color rgb="FF000000"/>
            <rFont val="Calibri"/>
            <family val="2"/>
            <scheme val="minor"/>
          </rPr>
          <t xml:space="preserve"> </t>
        </r>
        <r>
          <rPr>
            <sz val="9"/>
            <color rgb="FF000000"/>
            <rFont val="Calibri"/>
            <family val="2"/>
          </rPr>
          <t>. Capture loss</t>
        </r>
      </text>
    </comment>
    <comment ref="N7" authorId="0" shapeId="0" xr:uid="{00000000-0006-0000-0000-00000A000000}">
      <text>
        <r>
          <rPr>
            <b/>
            <sz val="9"/>
            <color rgb="FF000000"/>
            <rFont val="Calibri"/>
            <family val="2"/>
          </rPr>
          <t>Yes,</t>
        </r>
        <r>
          <rPr>
            <sz val="9"/>
            <color rgb="FF000000"/>
            <rFont val="Calibri"/>
            <family val="2"/>
          </rPr>
          <t xml:space="preserve"> Flagged as "for internal use only" the article will never be visible to customers, it is a security risk or technically too complex for customer use, it is visible only to support agents</t>
        </r>
      </text>
    </comment>
    <comment ref="O7" authorId="0" shapeId="0" xr:uid="{00000000-0006-0000-0000-00000B000000}">
      <text>
        <r>
          <rPr>
            <sz val="9"/>
            <color rgb="FF000000"/>
            <rFont val="Tahoma"/>
            <family val="2"/>
          </rPr>
          <t xml:space="preserve">• </t>
        </r>
        <r>
          <rPr>
            <b/>
            <sz val="9"/>
            <color rgb="FF000000"/>
            <rFont val="Tahoma"/>
            <family val="2"/>
          </rPr>
          <t>Yes,</t>
        </r>
        <r>
          <rPr>
            <sz val="9"/>
            <color rgb="FF000000"/>
            <rFont val="Tahoma"/>
            <family val="2"/>
          </rPr>
          <t xml:space="preserve"> resolution to the issue documented in the </t>
        </r>
        <r>
          <rPr>
            <sz val="9"/>
            <color rgb="FF000000"/>
            <rFont val="Calibri"/>
            <family val="2"/>
            <scheme val="minor"/>
          </rPr>
          <t>incident</t>
        </r>
        <r>
          <rPr>
            <sz val="9"/>
            <color rgb="FF000000"/>
            <rFont val="Calibri"/>
            <family val="2"/>
            <scheme val="minor"/>
          </rPr>
          <t xml:space="preserve"> </t>
        </r>
        <r>
          <rPr>
            <sz val="9"/>
            <color rgb="FF000000"/>
            <rFont val="Tahoma"/>
            <family val="2"/>
          </rPr>
          <t xml:space="preserve"> is in an article that is available to customers
</t>
        </r>
        <r>
          <rPr>
            <sz val="9"/>
            <color rgb="FF000000"/>
            <rFont val="Tahoma"/>
            <family val="2"/>
          </rPr>
          <t xml:space="preserve">• </t>
        </r>
        <r>
          <rPr>
            <b/>
            <sz val="9"/>
            <color rgb="FF000000"/>
            <rFont val="Tahoma"/>
            <family val="2"/>
          </rPr>
          <t>No,</t>
        </r>
        <r>
          <rPr>
            <sz val="9"/>
            <color rgb="FF000000"/>
            <rFont val="Tahoma"/>
            <family val="2"/>
          </rPr>
          <t xml:space="preserve"> Article exists but was not available to customer, still in draft or approved state, article has not made it through the life cycle to be available to customers yet
</t>
        </r>
        <r>
          <rPr>
            <sz val="9"/>
            <color rgb="FF000000"/>
            <rFont val="Tahoma"/>
            <family val="2"/>
          </rPr>
          <t xml:space="preserve">• </t>
        </r>
        <r>
          <rPr>
            <b/>
            <sz val="9"/>
            <color rgb="FF000000"/>
            <rFont val="Tahoma"/>
            <family val="2"/>
          </rPr>
          <t>Blank,</t>
        </r>
        <r>
          <rPr>
            <sz val="9"/>
            <color rgb="FF000000"/>
            <rFont val="Tahoma"/>
            <family val="2"/>
          </rPr>
          <t xml:space="preserve"> no article exists
</t>
        </r>
      </text>
    </comment>
    <comment ref="S7" authorId="0" shapeId="0" xr:uid="{00000000-0006-0000-0000-00000C000000}">
      <text>
        <r>
          <rPr>
            <sz val="9"/>
            <color rgb="FF000000"/>
            <rFont val="Calibri"/>
            <family val="2"/>
          </rPr>
          <t xml:space="preserve">Diagnostics include any diagnostics; general systems diagnostic tools or product specific diagnostics that had to be run to collect additional information.  Do not include the use of system logs or data the system normally captures   </t>
        </r>
      </text>
    </comment>
    <comment ref="T7" authorId="0" shapeId="0" xr:uid="{00000000-0006-0000-0000-00000D000000}">
      <text>
        <r>
          <rPr>
            <sz val="9"/>
            <color rgb="FF000000"/>
            <rFont val="Calibri"/>
            <family val="2"/>
          </rPr>
          <t xml:space="preserve">Support recreated the problem, or ran the customer test case to figure out the answers
</t>
        </r>
      </text>
    </comment>
    <comment ref="U7" authorId="0" shapeId="0" xr:uid="{00000000-0006-0000-0000-00000E000000}">
      <text>
        <r>
          <rPr>
            <sz val="9"/>
            <color rgb="FF000000"/>
            <rFont val="Calibri"/>
            <family val="2"/>
          </rPr>
          <t xml:space="preserve">Had to ask the customer to recreate the issue in order to resolve it?
</t>
        </r>
        <r>
          <rPr>
            <sz val="9"/>
            <color rgb="FF000000"/>
            <rFont val="Calibri"/>
            <family val="2"/>
          </rPr>
          <t>Did you need the customer to recreate the problem for you so you could understand it to solve it, web ex session</t>
        </r>
      </text>
    </comment>
    <comment ref="V7" authorId="0" shapeId="0" xr:uid="{00000000-0006-0000-0000-00000F000000}">
      <text>
        <r>
          <rPr>
            <sz val="9"/>
            <color indexed="81"/>
            <rFont val="Calibri"/>
            <family val="2"/>
          </rPr>
          <t>the extent to which you can tell if other people were consulted while retaining ownership of the case. (if ownership of the case changed from L1 to L2  it is an escalation)</t>
        </r>
      </text>
    </comment>
    <comment ref="W7" authorId="0" shapeId="0" xr:uid="{00000000-0006-0000-0000-000010000000}">
      <text>
        <r>
          <rPr>
            <sz val="9"/>
            <color rgb="FF000000"/>
            <rFont val="Calibri"/>
            <family val="2"/>
          </rPr>
          <t>The case moved from L1 to L2, or L2 to L3</t>
        </r>
      </text>
    </comment>
    <comment ref="X7" authorId="0" shapeId="0" xr:uid="{00000000-0006-0000-0000-000011000000}">
      <text>
        <r>
          <rPr>
            <sz val="9"/>
            <color rgb="FF000000"/>
            <rFont val="Calibri"/>
            <family val="2"/>
          </rPr>
          <t>Used information; documentation, web site, KB, online forum of another vendor (not including talking to a person)</t>
        </r>
      </text>
    </comment>
    <comment ref="Y7" authorId="0" shapeId="0" xr:uid="{00000000-0006-0000-0000-000012000000}">
      <text>
        <r>
          <rPr>
            <sz val="9"/>
            <color rgb="FF000000"/>
            <rFont val="Calibri"/>
            <family val="2"/>
          </rPr>
          <t>Talked/interacted with a person in another vendors support org</t>
        </r>
      </text>
    </comment>
    <comment ref="AB7" authorId="0" shapeId="0" xr:uid="{00000000-0006-0000-0000-000013000000}">
      <text>
        <r>
          <rPr>
            <sz val="9"/>
            <color rgb="FF000000"/>
            <rFont val="Calibri"/>
            <family val="2"/>
          </rPr>
          <t>Any observations about the case or solution that would improve self-help success or the problem solving process for new issues</t>
        </r>
      </text>
    </comment>
  </commentList>
</comments>
</file>

<file path=xl/sharedStrings.xml><?xml version="1.0" encoding="utf-8"?>
<sst xmlns="http://schemas.openxmlformats.org/spreadsheetml/2006/main" count="169" uniqueCount="69">
  <si>
    <t>Correct Article Linked? (y=yes, n=no, blank = no article linked)</t>
  </si>
  <si>
    <t>Article linked is internal use only? (y=yes)</t>
  </si>
  <si>
    <t>Linked Article ID</t>
  </si>
  <si>
    <t>Article Title</t>
  </si>
  <si>
    <t xml:space="preserve"> </t>
    <phoneticPr fontId="2" type="noConversion"/>
  </si>
  <si>
    <t>y</t>
    <phoneticPr fontId="2" type="noConversion"/>
  </si>
  <si>
    <t>Required diagnostics or debug tools to be run? (y=yes)</t>
    <phoneticPr fontId="2" type="noConversion"/>
  </si>
  <si>
    <t>Required internal problem recreation (y=yes)</t>
    <phoneticPr fontId="2" type="noConversion"/>
  </si>
  <si>
    <t>Required problem recreation by customer? (y=yes)</t>
    <phoneticPr fontId="2" type="noConversion"/>
  </si>
  <si>
    <t>Involved collaboration with others? (y=yes)</t>
    <phoneticPr fontId="2" type="noConversion"/>
  </si>
  <si>
    <t>Escalation required? (y=yes)</t>
    <phoneticPr fontId="2" type="noConversion"/>
  </si>
  <si>
    <t>MV info required? (y=yes)</t>
    <phoneticPr fontId="2" type="noConversion"/>
  </si>
  <si>
    <t>MV contact required (phone, email, TSANet) (y=yes)</t>
    <phoneticPr fontId="2" type="noConversion"/>
  </si>
  <si>
    <t xml:space="preserve">Known but not captured (Y=Yes) </t>
    <phoneticPr fontId="2" type="noConversion"/>
  </si>
  <si>
    <t>Blank</t>
    <phoneticPr fontId="2" type="noConversion"/>
  </si>
  <si>
    <t xml:space="preserve"> </t>
    <phoneticPr fontId="2" type="noConversion"/>
  </si>
  <si>
    <t>Yes</t>
    <phoneticPr fontId="2" type="noConversion"/>
  </si>
  <si>
    <t>No</t>
    <phoneticPr fontId="2" type="noConversion"/>
  </si>
  <si>
    <t>y</t>
  </si>
  <si>
    <t xml:space="preserve"> </t>
  </si>
  <si>
    <t>These fields filled in ahead of time through extract from CRM/KM system</t>
  </si>
  <si>
    <t>Comments</t>
    <phoneticPr fontId="2" type="noConversion"/>
  </si>
  <si>
    <t>Brief description of article</t>
  </si>
  <si>
    <t>Linking Rate</t>
  </si>
  <si>
    <t>Relevant Incidents</t>
  </si>
  <si>
    <t>Article Linked</t>
  </si>
  <si>
    <t>Accurate Link</t>
  </si>
  <si>
    <t>Link Accuracy</t>
  </si>
  <si>
    <t>No link</t>
  </si>
  <si>
    <t>Link</t>
  </si>
  <si>
    <t>New Vs Known</t>
  </si>
  <si>
    <t xml:space="preserve">Known </t>
  </si>
  <si>
    <t>New Article  should have been created (y=missed create opportunity)</t>
  </si>
  <si>
    <t>Correct article was available to customer  (y=yes)</t>
  </si>
  <si>
    <t>Correct article exists but not linked (y=yes, missed link opportunity)</t>
  </si>
  <si>
    <t>Correct existing article linked</t>
  </si>
  <si>
    <t>New article should have been created</t>
  </si>
  <si>
    <t xml:space="preserve">New  </t>
  </si>
  <si>
    <t>Incident ID</t>
  </si>
  <si>
    <t>Incident Title</t>
  </si>
  <si>
    <t>Total known</t>
  </si>
  <si>
    <t>Total new</t>
  </si>
  <si>
    <t>Known but not captured</t>
  </si>
  <si>
    <t>Relevant  incident? (y= yes, blank=no)</t>
  </si>
  <si>
    <t>Correct article linked minus pre-existing article linked = new</t>
  </si>
  <si>
    <t>Article existed but was not linked</t>
  </si>
  <si>
    <t>Inc- nnn</t>
  </si>
  <si>
    <t>Art - nnn</t>
  </si>
  <si>
    <t>Incident has a article linked? (y=yes, n=no)</t>
  </si>
  <si>
    <t>n</t>
  </si>
  <si>
    <t>Total Known</t>
  </si>
  <si>
    <t>Total New</t>
  </si>
  <si>
    <t>Article was findable on self-service using customer description</t>
  </si>
  <si>
    <t>Article was findable on google search using customer description</t>
  </si>
  <si>
    <t>Inaccurate link</t>
  </si>
  <si>
    <t>% of Articles used available in Self-service</t>
  </si>
  <si>
    <t>Article Available in Self-service</t>
  </si>
  <si>
    <t>Correct Pre-existing article linked</t>
  </si>
  <si>
    <t>New article created for the incident</t>
  </si>
  <si>
    <t xml:space="preserve"> These columns are filled in by the SMEs doing the assessment</t>
  </si>
  <si>
    <t>Correct pre-existing Article Linked? (Known) (y=yes)</t>
  </si>
  <si>
    <t>New vs known ratio</t>
  </si>
  <si>
    <t>Domain Name</t>
  </si>
  <si>
    <t>Insert data in these rows</t>
  </si>
  <si>
    <t>(a sheet for each domain)</t>
  </si>
  <si>
    <t>Over  time</t>
  </si>
  <si>
    <t>Month</t>
  </si>
  <si>
    <t>Link Rate</t>
  </si>
  <si>
    <t>% Accurate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</si>
</sst>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indexed="8"/>
      <name val="Calibri"/>
      <family val="2"/>
    </font>
    <font>
      <sz val="8"/>
      <name val="Verdana"/>
      <family val="2"/>
    </font>
    <font>
      <sz val="9"/>
      <color indexed="81"/>
      <name val="Calibri"/>
      <family val="2"/>
    </font>
    <font>
      <sz val="11"/>
      <color indexed="16"/>
      <name val="Calibri"/>
      <family val="2"/>
    </font>
    <font>
      <sz val="11"/>
      <color theme="1"/>
      <name val="Calibri"/>
      <family val="2"/>
      <scheme val="minor"/>
    </font>
    <font>
      <b/>
      <sz val="14"/>
      <color indexed="8"/>
      <name val="Calibri"/>
      <family val="2"/>
    </font>
    <font>
      <sz val="14"/>
      <color theme="1"/>
      <name val="Calibri"/>
      <family val="2"/>
      <scheme val="minor"/>
    </font>
    <font>
      <b/>
      <sz val="8"/>
      <color rgb="FF000000"/>
      <name val="Tahoma"/>
      <family val="2"/>
    </font>
    <font>
      <sz val="8"/>
      <color rgb="FF000000"/>
      <name val="Tahoma"/>
      <family val="2"/>
    </font>
    <font>
      <sz val="9"/>
      <color rgb="FF000000"/>
      <name val="Calibri"/>
      <family val="2"/>
    </font>
    <font>
      <b/>
      <sz val="9"/>
      <color rgb="FF000000"/>
      <name val="Calibri"/>
      <family val="2"/>
    </font>
    <font>
      <sz val="9"/>
      <color rgb="FF000000"/>
      <name val="Tahoma"/>
      <family val="2"/>
    </font>
    <font>
      <b/>
      <sz val="9"/>
      <color rgb="FF000000"/>
      <name val="Tahoma"/>
      <family val="2"/>
    </font>
    <font>
      <b/>
      <sz val="11"/>
      <color theme="1"/>
      <name val="Calibri"/>
      <family val="2"/>
      <scheme val="minor"/>
    </font>
    <font>
      <sz val="9"/>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45">
    <xf numFmtId="0" fontId="0" fillId="0" borderId="0" xfId="0"/>
    <xf numFmtId="0" fontId="0" fillId="2" borderId="0" xfId="0" applyFill="1"/>
    <xf numFmtId="0" fontId="0" fillId="2" borderId="0" xfId="0" applyFill="1" applyAlignment="1">
      <alignment wrapText="1"/>
    </xf>
    <xf numFmtId="0" fontId="0" fillId="0" borderId="1" xfId="0" applyBorder="1"/>
    <xf numFmtId="0" fontId="0" fillId="2" borderId="1" xfId="0" applyFill="1" applyBorder="1"/>
    <xf numFmtId="0" fontId="0" fillId="3" borderId="2" xfId="0" applyFill="1" applyBorder="1" applyAlignment="1">
      <alignment wrapText="1"/>
    </xf>
    <xf numFmtId="0" fontId="0" fillId="2" borderId="2" xfId="0" applyFill="1" applyBorder="1" applyAlignment="1">
      <alignment wrapText="1"/>
    </xf>
    <xf numFmtId="0" fontId="0" fillId="3" borderId="0" xfId="0" applyFill="1" applyBorder="1" applyAlignment="1">
      <alignment wrapText="1"/>
    </xf>
    <xf numFmtId="0" fontId="0" fillId="0" borderId="1" xfId="0" applyFill="1" applyBorder="1" applyAlignment="1">
      <alignment wrapText="1"/>
    </xf>
    <xf numFmtId="0" fontId="0" fillId="3" borderId="1" xfId="0" applyFill="1" applyBorder="1" applyAlignment="1">
      <alignment wrapText="1"/>
    </xf>
    <xf numFmtId="0" fontId="0" fillId="0" borderId="1" xfId="0" applyFont="1" applyBorder="1"/>
    <xf numFmtId="0" fontId="0" fillId="0" borderId="0" xfId="0" applyFont="1"/>
    <xf numFmtId="0" fontId="0" fillId="2" borderId="1" xfId="0" applyFont="1" applyFill="1" applyBorder="1" applyAlignment="1">
      <alignment wrapText="1"/>
    </xf>
    <xf numFmtId="0" fontId="0" fillId="2" borderId="1" xfId="0" applyFont="1" applyFill="1" applyBorder="1"/>
    <xf numFmtId="0" fontId="0" fillId="0" borderId="0" xfId="0" applyFont="1" applyAlignment="1">
      <alignment wrapText="1"/>
    </xf>
    <xf numFmtId="0" fontId="0" fillId="0" borderId="1" xfId="0" applyFont="1" applyBorder="1" applyAlignment="1">
      <alignment wrapText="1"/>
    </xf>
    <xf numFmtId="49" fontId="0" fillId="0" borderId="0" xfId="0" applyNumberFormat="1" applyFont="1" applyAlignment="1">
      <alignment wrapText="1"/>
    </xf>
    <xf numFmtId="0" fontId="0" fillId="0" borderId="5" xfId="0" applyFont="1" applyBorder="1" applyAlignment="1">
      <alignment wrapText="1"/>
    </xf>
    <xf numFmtId="0" fontId="0" fillId="0" borderId="7" xfId="0" applyFont="1" applyBorder="1" applyAlignment="1">
      <alignment wrapText="1"/>
    </xf>
    <xf numFmtId="0" fontId="0" fillId="0" borderId="0" xfId="0" applyFont="1" applyAlignment="1">
      <alignment horizontal="right"/>
    </xf>
    <xf numFmtId="0" fontId="0" fillId="2" borderId="1" xfId="0" applyFont="1" applyFill="1" applyBorder="1" applyAlignment="1">
      <alignment horizontal="right" wrapText="1"/>
    </xf>
    <xf numFmtId="0" fontId="0" fillId="0" borderId="1" xfId="0" applyFont="1" applyBorder="1" applyAlignment="1">
      <alignment horizontal="right"/>
    </xf>
    <xf numFmtId="0" fontId="0" fillId="2" borderId="1" xfId="0" applyFont="1" applyFill="1" applyBorder="1" applyAlignment="1">
      <alignment horizontal="right"/>
    </xf>
    <xf numFmtId="0" fontId="6" fillId="0" borderId="0" xfId="0" applyFont="1" applyAlignment="1">
      <alignment wrapText="1"/>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right"/>
    </xf>
    <xf numFmtId="9" fontId="7" fillId="0" borderId="0" xfId="1" applyFont="1"/>
    <xf numFmtId="0" fontId="6" fillId="0" borderId="0" xfId="0" applyFont="1" applyAlignment="1">
      <alignment horizontal="center"/>
    </xf>
    <xf numFmtId="0" fontId="4" fillId="0" borderId="1" xfId="0" applyFont="1" applyBorder="1" applyAlignment="1">
      <alignment horizontal="center"/>
    </xf>
    <xf numFmtId="0" fontId="14" fillId="0" borderId="0" xfId="0" applyFont="1"/>
    <xf numFmtId="0" fontId="0" fillId="2" borderId="0" xfId="0" applyFill="1" applyAlignment="1"/>
    <xf numFmtId="0" fontId="0" fillId="6" borderId="1" xfId="0" applyFill="1" applyBorder="1"/>
    <xf numFmtId="0" fontId="0" fillId="6" borderId="1" xfId="0" applyFont="1" applyFill="1" applyBorder="1" applyAlignment="1">
      <alignment wrapText="1"/>
    </xf>
    <xf numFmtId="0" fontId="0" fillId="6" borderId="0" xfId="0" applyFill="1"/>
    <xf numFmtId="9" fontId="7" fillId="0" borderId="0" xfId="1" applyFont="1" applyAlignment="1">
      <alignment horizontal="right"/>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0" fillId="5" borderId="4"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'Link Graphs'!$D$2:$F$2</c:f>
              <c:strCache>
                <c:ptCount val="3"/>
                <c:pt idx="0">
                  <c:v>Relevant Incidents</c:v>
                </c:pt>
                <c:pt idx="1">
                  <c:v>Article Linked</c:v>
                </c:pt>
                <c:pt idx="2">
                  <c:v>Accurate Link</c:v>
                </c:pt>
              </c:strCache>
            </c:strRef>
          </c:cat>
          <c:val>
            <c:numRef>
              <c:f>'Link Graphs'!$D$3:$F$3</c:f>
              <c:numCache>
                <c:formatCode>General</c:formatCode>
                <c:ptCount val="3"/>
                <c:pt idx="0">
                  <c:v>11</c:v>
                </c:pt>
                <c:pt idx="1">
                  <c:v>8</c:v>
                </c:pt>
                <c:pt idx="2">
                  <c:v>7</c:v>
                </c:pt>
              </c:numCache>
            </c:numRef>
          </c:val>
          <c:extLst>
            <c:ext xmlns:c16="http://schemas.microsoft.com/office/drawing/2014/chart" uri="{C3380CC4-5D6E-409C-BE32-E72D297353CC}">
              <c16:uniqueId val="{00000000-2706-314B-9D43-DCBE727D4D05}"/>
            </c:ext>
          </c:extLst>
        </c:ser>
        <c:dLbls>
          <c:showLegendKey val="0"/>
          <c:showVal val="0"/>
          <c:showCatName val="0"/>
          <c:showSerName val="0"/>
          <c:showPercent val="0"/>
          <c:showBubbleSize val="0"/>
        </c:dLbls>
        <c:gapWidth val="150"/>
        <c:axId val="2086777336"/>
        <c:axId val="2086780360"/>
      </c:barChart>
      <c:catAx>
        <c:axId val="2086777336"/>
        <c:scaling>
          <c:orientation val="minMax"/>
        </c:scaling>
        <c:delete val="0"/>
        <c:axPos val="b"/>
        <c:numFmt formatCode="General" sourceLinked="0"/>
        <c:majorTickMark val="out"/>
        <c:minorTickMark val="none"/>
        <c:tickLblPos val="nextTo"/>
        <c:txPr>
          <a:bodyPr/>
          <a:lstStyle/>
          <a:p>
            <a:pPr>
              <a:defRPr sz="1800"/>
            </a:pPr>
            <a:endParaRPr lang="en-US"/>
          </a:p>
        </c:txPr>
        <c:crossAx val="2086780360"/>
        <c:crosses val="autoZero"/>
        <c:auto val="1"/>
        <c:lblAlgn val="ctr"/>
        <c:lblOffset val="100"/>
        <c:noMultiLvlLbl val="0"/>
      </c:catAx>
      <c:valAx>
        <c:axId val="2086780360"/>
        <c:scaling>
          <c:orientation val="minMax"/>
        </c:scaling>
        <c:delete val="0"/>
        <c:axPos val="l"/>
        <c:majorGridlines/>
        <c:numFmt formatCode="General" sourceLinked="1"/>
        <c:majorTickMark val="out"/>
        <c:minorTickMark val="none"/>
        <c:tickLblPos val="nextTo"/>
        <c:txPr>
          <a:bodyPr/>
          <a:lstStyle/>
          <a:p>
            <a:pPr>
              <a:defRPr sz="2000"/>
            </a:pPr>
            <a:endParaRPr lang="en-US"/>
          </a:p>
        </c:txPr>
        <c:crossAx val="2086777336"/>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000"/>
            </a:pPr>
            <a:r>
              <a:rPr lang="en-US" sz="2000"/>
              <a:t>Link Rate</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ln>
              <a:solidFill>
                <a:schemeClr val="tx1">
                  <a:lumMod val="65000"/>
                  <a:lumOff val="35000"/>
                </a:schemeClr>
              </a:solidFill>
            </a:ln>
          </c:spPr>
          <c:explosion val="20"/>
          <c:dPt>
            <c:idx val="0"/>
            <c:bubble3D val="0"/>
            <c:spPr>
              <a:solidFill>
                <a:schemeClr val="accent2">
                  <a:lumMod val="60000"/>
                  <a:lumOff val="40000"/>
                </a:schemeClr>
              </a:solidFill>
              <a:ln>
                <a:solidFill>
                  <a:schemeClr val="tx1">
                    <a:lumMod val="65000"/>
                    <a:lumOff val="35000"/>
                  </a:schemeClr>
                </a:solidFill>
              </a:ln>
            </c:spPr>
            <c:extLst>
              <c:ext xmlns:c16="http://schemas.microsoft.com/office/drawing/2014/chart" uri="{C3380CC4-5D6E-409C-BE32-E72D297353CC}">
                <c16:uniqueId val="{00000001-4D02-DE46-A376-81B59EC0829C}"/>
              </c:ext>
            </c:extLst>
          </c:dPt>
          <c:dPt>
            <c:idx val="1"/>
            <c:bubble3D val="0"/>
            <c:explosion val="15"/>
            <c:spPr>
              <a:solidFill>
                <a:srgbClr val="00B050"/>
              </a:solidFill>
              <a:ln>
                <a:solidFill>
                  <a:schemeClr val="tx1">
                    <a:lumMod val="65000"/>
                    <a:lumOff val="35000"/>
                  </a:schemeClr>
                </a:solidFill>
              </a:ln>
            </c:spPr>
            <c:extLst>
              <c:ext xmlns:c16="http://schemas.microsoft.com/office/drawing/2014/chart" uri="{C3380CC4-5D6E-409C-BE32-E72D297353CC}">
                <c16:uniqueId val="{00000000-4D02-DE46-A376-81B59EC0829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02-DE46-A376-81B59EC0829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2-DE46-A376-81B59EC0829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'Link Graphs'!$H$2:$I$2</c:f>
              <c:strCache>
                <c:ptCount val="2"/>
                <c:pt idx="0">
                  <c:v>No link</c:v>
                </c:pt>
                <c:pt idx="1">
                  <c:v>Link</c:v>
                </c:pt>
              </c:strCache>
            </c:strRef>
          </c:cat>
          <c:val>
            <c:numRef>
              <c:f>'Link Graphs'!$H$3:$I$3</c:f>
              <c:numCache>
                <c:formatCode>0%</c:formatCode>
                <c:ptCount val="2"/>
                <c:pt idx="0">
                  <c:v>0.27272727272727271</c:v>
                </c:pt>
                <c:pt idx="1">
                  <c:v>0.72727272727272729</c:v>
                </c:pt>
              </c:numCache>
            </c:numRef>
          </c:val>
          <c:extLst>
            <c:ext xmlns:c16="http://schemas.microsoft.com/office/drawing/2014/chart" uri="{C3380CC4-5D6E-409C-BE32-E72D297353CC}">
              <c16:uniqueId val="{00000000-9593-5149-8201-7E6ED3116ED9}"/>
            </c:ext>
          </c:extLst>
        </c:ser>
        <c:dLbls>
          <c:showLegendKey val="0"/>
          <c:showVal val="0"/>
          <c:showCatName val="0"/>
          <c:showSerName val="0"/>
          <c:showPercent val="0"/>
          <c:showBubbleSize val="0"/>
          <c:showLeaderLines val="1"/>
        </c:dLbls>
      </c:pie3DChart>
    </c:plotArea>
    <c:legend>
      <c:legendPos val="r"/>
      <c:layout>
        <c:manualLayout>
          <c:xMode val="edge"/>
          <c:yMode val="edge"/>
          <c:x val="0.71386282728022021"/>
          <c:y val="0.41528040710336739"/>
          <c:w val="0.22377637093804253"/>
          <c:h val="0.18618110236220473"/>
        </c:manualLayout>
      </c:layout>
      <c:overlay val="0"/>
    </c:legend>
    <c:plotVisOnly val="1"/>
    <c:dispBlanksAs val="gap"/>
    <c:showDLblsOverMax val="0"/>
  </c:chart>
  <c:txPr>
    <a:bodyPr/>
    <a:lstStyle/>
    <a:p>
      <a:pPr>
        <a:defRPr sz="2000" b="0" i="0">
          <a:latin typeface="Trebuchet MS" panose="020B0703020202090204" pitchFamily="34" charset="0"/>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r>
              <a:rPr lang="en-US" sz="2000"/>
              <a:t>Link Accuracy</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00B050"/>
            </a:solidFill>
            <a:ln>
              <a:solidFill>
                <a:schemeClr val="tx1">
                  <a:lumMod val="65000"/>
                  <a:lumOff val="35000"/>
                </a:schemeClr>
              </a:solidFill>
            </a:ln>
          </c:spPr>
          <c:explosion val="15"/>
          <c:dPt>
            <c:idx val="0"/>
            <c:bubble3D val="0"/>
            <c:spPr>
              <a:solidFill>
                <a:srgbClr val="00B050"/>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2-EB75-8A47-8C25-781257E54EFE}"/>
              </c:ext>
            </c:extLst>
          </c:dPt>
          <c:dPt>
            <c:idx val="1"/>
            <c:bubble3D val="0"/>
            <c:spPr>
              <a:solidFill>
                <a:schemeClr val="accent2">
                  <a:lumMod val="60000"/>
                  <a:lumOff val="40000"/>
                </a:schemeClr>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EB75-8A47-8C25-781257E54EFE}"/>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B75-8A47-8C25-781257E54EFE}"/>
                </c:ext>
              </c:extLst>
            </c:dLbl>
            <c:dLbl>
              <c:idx val="1"/>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75-8A47-8C25-781257E54EFE}"/>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Trebuchet MS" panose="020B070302020209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'Link Graphs'!$F$2:$G$2</c:f>
              <c:strCache>
                <c:ptCount val="2"/>
                <c:pt idx="0">
                  <c:v>Accurate Link</c:v>
                </c:pt>
                <c:pt idx="1">
                  <c:v>Inaccurate link</c:v>
                </c:pt>
              </c:strCache>
            </c:strRef>
          </c:cat>
          <c:val>
            <c:numRef>
              <c:f>'Link Graphs'!$F$3:$G$3</c:f>
              <c:numCache>
                <c:formatCode>General</c:formatCode>
                <c:ptCount val="2"/>
                <c:pt idx="0">
                  <c:v>7</c:v>
                </c:pt>
                <c:pt idx="1">
                  <c:v>1</c:v>
                </c:pt>
              </c:numCache>
            </c:numRef>
          </c:val>
          <c:extLst>
            <c:ext xmlns:c16="http://schemas.microsoft.com/office/drawing/2014/chart" uri="{C3380CC4-5D6E-409C-BE32-E72D297353CC}">
              <c16:uniqueId val="{00000000-EB75-8A47-8C25-781257E54E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rebuchet MS" panose="020B070302020209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b="0" i="0">
          <a:latin typeface="Trebuchet MS" panose="020B070302020209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Linking by  Month</a:t>
            </a:r>
            <a:r>
              <a:rPr lang="en-US" sz="2800" baseline="0"/>
              <a:t> </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'Link Graphs'!$B$53</c:f>
              <c:strCache>
                <c:ptCount val="1"/>
                <c:pt idx="0">
                  <c:v>% Accurate Link</c:v>
                </c:pt>
              </c:strCache>
            </c:strRef>
          </c:tx>
          <c:spPr>
            <a:solidFill>
              <a:schemeClr val="accent1"/>
            </a:solidFill>
            <a:ln>
              <a:noFill/>
            </a:ln>
            <a:effectLst/>
            <a:sp3d/>
          </c:spPr>
          <c:invertIfNegative val="0"/>
          <c:val>
            <c:numRef>
              <c:f>'Link Graphs'!$B$54:$B$77</c:f>
              <c:numCache>
                <c:formatCode>0%</c:formatCode>
                <c:ptCount val="24"/>
                <c:pt idx="0">
                  <c:v>0.5</c:v>
                </c:pt>
                <c:pt idx="1">
                  <c:v>0.45</c:v>
                </c:pt>
                <c:pt idx="2">
                  <c:v>0.48</c:v>
                </c:pt>
                <c:pt idx="3">
                  <c:v>0.52</c:v>
                </c:pt>
                <c:pt idx="4">
                  <c:v>0.55000000000000004</c:v>
                </c:pt>
                <c:pt idx="5">
                  <c:v>0.6</c:v>
                </c:pt>
                <c:pt idx="6">
                  <c:v>0.57999999999999996</c:v>
                </c:pt>
                <c:pt idx="7">
                  <c:v>0.65</c:v>
                </c:pt>
                <c:pt idx="8">
                  <c:v>0.65</c:v>
                </c:pt>
                <c:pt idx="9">
                  <c:v>0.7</c:v>
                </c:pt>
                <c:pt idx="10">
                  <c:v>0.72</c:v>
                </c:pt>
                <c:pt idx="11">
                  <c:v>0.8</c:v>
                </c:pt>
                <c:pt idx="12">
                  <c:v>0.85</c:v>
                </c:pt>
                <c:pt idx="13">
                  <c:v>0.88</c:v>
                </c:pt>
                <c:pt idx="14">
                  <c:v>0.85</c:v>
                </c:pt>
                <c:pt idx="15">
                  <c:v>0.89</c:v>
                </c:pt>
                <c:pt idx="16">
                  <c:v>0.88</c:v>
                </c:pt>
                <c:pt idx="17">
                  <c:v>0.9</c:v>
                </c:pt>
                <c:pt idx="18">
                  <c:v>0.92</c:v>
                </c:pt>
                <c:pt idx="19">
                  <c:v>0.89</c:v>
                </c:pt>
                <c:pt idx="20">
                  <c:v>0.9</c:v>
                </c:pt>
                <c:pt idx="21">
                  <c:v>0.91</c:v>
                </c:pt>
                <c:pt idx="22">
                  <c:v>0.88</c:v>
                </c:pt>
                <c:pt idx="23">
                  <c:v>0.9</c:v>
                </c:pt>
              </c:numCache>
            </c:numRef>
          </c:val>
          <c:extLst>
            <c:ext xmlns:c16="http://schemas.microsoft.com/office/drawing/2014/chart" uri="{C3380CC4-5D6E-409C-BE32-E72D297353CC}">
              <c16:uniqueId val="{00000000-85C6-5A48-A2F5-727F8F542B5E}"/>
            </c:ext>
          </c:extLst>
        </c:ser>
        <c:ser>
          <c:idx val="1"/>
          <c:order val="1"/>
          <c:tx>
            <c:strRef>
              <c:f>'Link Graphs'!$C$53</c:f>
              <c:strCache>
                <c:ptCount val="1"/>
                <c:pt idx="0">
                  <c:v>Link Rate</c:v>
                </c:pt>
              </c:strCache>
            </c:strRef>
          </c:tx>
          <c:spPr>
            <a:solidFill>
              <a:schemeClr val="accent2"/>
            </a:solidFill>
            <a:ln>
              <a:noFill/>
            </a:ln>
            <a:effectLst/>
            <a:sp3d/>
          </c:spPr>
          <c:invertIfNegative val="0"/>
          <c:val>
            <c:numRef>
              <c:f>'Link Graphs'!$C$54:$C$77</c:f>
              <c:numCache>
                <c:formatCode>0%</c:formatCode>
                <c:ptCount val="24"/>
                <c:pt idx="0">
                  <c:v>0.2</c:v>
                </c:pt>
                <c:pt idx="1">
                  <c:v>0.25</c:v>
                </c:pt>
                <c:pt idx="2">
                  <c:v>0.28000000000000003</c:v>
                </c:pt>
                <c:pt idx="3">
                  <c:v>0.25</c:v>
                </c:pt>
                <c:pt idx="4">
                  <c:v>0.3</c:v>
                </c:pt>
                <c:pt idx="5">
                  <c:v>0.35</c:v>
                </c:pt>
                <c:pt idx="6">
                  <c:v>0.4</c:v>
                </c:pt>
                <c:pt idx="7">
                  <c:v>0.45</c:v>
                </c:pt>
                <c:pt idx="8">
                  <c:v>0.5</c:v>
                </c:pt>
                <c:pt idx="9">
                  <c:v>0.55000000000000004</c:v>
                </c:pt>
                <c:pt idx="10">
                  <c:v>0.5</c:v>
                </c:pt>
                <c:pt idx="11">
                  <c:v>0.53</c:v>
                </c:pt>
                <c:pt idx="12">
                  <c:v>0.55000000000000004</c:v>
                </c:pt>
                <c:pt idx="13">
                  <c:v>0.57999999999999996</c:v>
                </c:pt>
                <c:pt idx="14">
                  <c:v>0.6</c:v>
                </c:pt>
                <c:pt idx="15">
                  <c:v>0.57999999999999996</c:v>
                </c:pt>
                <c:pt idx="16">
                  <c:v>0.6</c:v>
                </c:pt>
                <c:pt idx="17">
                  <c:v>0.65</c:v>
                </c:pt>
                <c:pt idx="18">
                  <c:v>0.7</c:v>
                </c:pt>
                <c:pt idx="19">
                  <c:v>0.65</c:v>
                </c:pt>
                <c:pt idx="20">
                  <c:v>0.7</c:v>
                </c:pt>
                <c:pt idx="21">
                  <c:v>0.72</c:v>
                </c:pt>
                <c:pt idx="22">
                  <c:v>0.68</c:v>
                </c:pt>
                <c:pt idx="23">
                  <c:v>0.7</c:v>
                </c:pt>
              </c:numCache>
            </c:numRef>
          </c:val>
          <c:extLst>
            <c:ext xmlns:c16="http://schemas.microsoft.com/office/drawing/2014/chart" uri="{C3380CC4-5D6E-409C-BE32-E72D297353CC}">
              <c16:uniqueId val="{00000001-85C6-5A48-A2F5-727F8F542B5E}"/>
            </c:ext>
          </c:extLst>
        </c:ser>
        <c:dLbls>
          <c:showLegendKey val="0"/>
          <c:showVal val="0"/>
          <c:showCatName val="0"/>
          <c:showSerName val="0"/>
          <c:showPercent val="0"/>
          <c:showBubbleSize val="0"/>
        </c:dLbls>
        <c:gapWidth val="150"/>
        <c:shape val="box"/>
        <c:axId val="950961376"/>
        <c:axId val="950835648"/>
        <c:axId val="0"/>
      </c:bar3DChart>
      <c:catAx>
        <c:axId val="95096137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950835648"/>
        <c:crosses val="autoZero"/>
        <c:auto val="1"/>
        <c:lblAlgn val="ctr"/>
        <c:lblOffset val="100"/>
        <c:noMultiLvlLbl val="0"/>
      </c:catAx>
      <c:valAx>
        <c:axId val="950835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950961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solidFill>
                <a:latin typeface="Trebuchet MS" panose="020B0703020202090204" pitchFamily="34" charset="0"/>
                <a:ea typeface="+mn-ea"/>
                <a:cs typeface="+mn-cs"/>
              </a:defRPr>
            </a:pPr>
            <a:r>
              <a:rPr lang="en-US" sz="2000"/>
              <a:t>Known</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solidFill>
              <a:latin typeface="Trebuchet MS" panose="020B0703020202090204" pitchFamily="34" charset="0"/>
              <a:ea typeface="+mn-ea"/>
              <a:cs typeface="+mn-cs"/>
            </a:defRPr>
          </a:pPr>
          <a:endParaRPr lang="en-US"/>
        </a:p>
      </c:txPr>
    </c:title>
    <c:autoTitleDeleted val="0"/>
    <c:view3D>
      <c:rotX val="30"/>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solidFill>
                <a:schemeClr val="tx1">
                  <a:lumMod val="65000"/>
                  <a:lumOff val="35000"/>
                </a:schemeClr>
              </a:solidFill>
            </a:ln>
          </c:spPr>
          <c:explosion val="15"/>
          <c:dPt>
            <c:idx val="0"/>
            <c:bubble3D val="0"/>
            <c:spPr>
              <a:solidFill>
                <a:schemeClr val="accent1"/>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760C-9942-8164-5240FB26ACE7}"/>
              </c:ext>
            </c:extLst>
          </c:dPt>
          <c:dPt>
            <c:idx val="1"/>
            <c:bubble3D val="0"/>
            <c:spPr>
              <a:solidFill>
                <a:schemeClr val="accent2">
                  <a:lumMod val="60000"/>
                  <a:lumOff val="40000"/>
                </a:schemeClr>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3273-F94F-B6DA-C512663F6522}"/>
              </c:ext>
            </c:extLst>
          </c:dPt>
          <c:dPt>
            <c:idx val="2"/>
            <c:bubble3D val="0"/>
            <c:spPr>
              <a:solidFill>
                <a:schemeClr val="accent3"/>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5-760C-9942-8164-5240FB26ACE7}"/>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Trebuchet MS" panose="020B0703020202090204" pitchFamily="34" charset="0"/>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'New vs Known'!$B$6:$B$8</c:f>
              <c:strCache>
                <c:ptCount val="3"/>
                <c:pt idx="0">
                  <c:v>Correct existing article linked</c:v>
                </c:pt>
                <c:pt idx="1">
                  <c:v>Article existed but was not linked</c:v>
                </c:pt>
                <c:pt idx="2">
                  <c:v>Known but not captured</c:v>
                </c:pt>
              </c:strCache>
            </c:strRef>
          </c:cat>
          <c:val>
            <c:numRef>
              <c:f>'New vs Known'!$C$6:$C$8</c:f>
              <c:numCache>
                <c:formatCode>General</c:formatCode>
                <c:ptCount val="3"/>
                <c:pt idx="0">
                  <c:v>6</c:v>
                </c:pt>
                <c:pt idx="1">
                  <c:v>2</c:v>
                </c:pt>
                <c:pt idx="2">
                  <c:v>2</c:v>
                </c:pt>
              </c:numCache>
            </c:numRef>
          </c:val>
          <c:extLst>
            <c:ext xmlns:c16="http://schemas.microsoft.com/office/drawing/2014/chart" uri="{C3380CC4-5D6E-409C-BE32-E72D297353CC}">
              <c16:uniqueId val="{00000000-3273-F94F-B6DA-C512663F6522}"/>
            </c:ext>
          </c:extLst>
        </c:ser>
        <c:dLbls>
          <c:showLegendKey val="0"/>
          <c:showVal val="0"/>
          <c:showCatName val="0"/>
          <c:showSerName val="0"/>
          <c:showPercent val="0"/>
          <c:showBubbleSize val="0"/>
          <c:showLeaderLines val="0"/>
        </c:dLbls>
      </c:pie3DChart>
      <c:spPr>
        <a:noFill/>
        <a:ln>
          <a:noFill/>
        </a:ln>
        <a:effectLst/>
      </c:spPr>
    </c:plotArea>
    <c:legend>
      <c:legendPos val="r"/>
      <c:layout>
        <c:manualLayout>
          <c:xMode val="edge"/>
          <c:yMode val="edge"/>
          <c:x val="0.64104551181102365"/>
          <c:y val="0.24502764824299872"/>
          <c:w val="0.33495448818897638"/>
          <c:h val="0.6408021812807379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Trebuchet MS" panose="020B070302020209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b="0" i="0">
          <a:solidFill>
            <a:schemeClr val="tx1"/>
          </a:solidFill>
          <a:latin typeface="Trebuchet MS" panose="020B070302020209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r>
              <a:rPr lang="en-US" sz="2000"/>
              <a:t>Capture - New Article</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solidFill>
                <a:schemeClr val="tx1">
                  <a:lumMod val="65000"/>
                  <a:lumOff val="35000"/>
                </a:schemeClr>
              </a:solidFill>
            </a:ln>
          </c:spPr>
          <c:explosion val="15"/>
          <c:dPt>
            <c:idx val="0"/>
            <c:bubble3D val="0"/>
            <c:spPr>
              <a:solidFill>
                <a:srgbClr val="00B050"/>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6C88-C547-8A09-A24B25F29BE1}"/>
              </c:ext>
            </c:extLst>
          </c:dPt>
          <c:dPt>
            <c:idx val="1"/>
            <c:bubble3D val="0"/>
            <c:spPr>
              <a:solidFill>
                <a:schemeClr val="accent2">
                  <a:lumMod val="60000"/>
                  <a:lumOff val="40000"/>
                </a:schemeClr>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2-6C88-C547-8A09-A24B25F29BE1}"/>
              </c:ext>
            </c:extLst>
          </c:dPt>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Trebuchet MS" panose="020B070302020209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vs Known'!$B$28:$B$29</c:f>
              <c:strCache>
                <c:ptCount val="2"/>
                <c:pt idx="0">
                  <c:v>New article created for the incident</c:v>
                </c:pt>
                <c:pt idx="1">
                  <c:v>New article should have been created</c:v>
                </c:pt>
              </c:strCache>
            </c:strRef>
          </c:cat>
          <c:val>
            <c:numRef>
              <c:f>'New vs Known'!$C$28:$C$29</c:f>
              <c:numCache>
                <c:formatCode>General</c:formatCode>
                <c:ptCount val="2"/>
                <c:pt idx="0">
                  <c:v>1</c:v>
                </c:pt>
                <c:pt idx="1">
                  <c:v>3</c:v>
                </c:pt>
              </c:numCache>
            </c:numRef>
          </c:val>
          <c:extLst>
            <c:ext xmlns:c16="http://schemas.microsoft.com/office/drawing/2014/chart" uri="{C3380CC4-5D6E-409C-BE32-E72D297353CC}">
              <c16:uniqueId val="{00000000-6C88-C547-8A09-A24B25F29BE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66495371133001679"/>
          <c:y val="0.21483715103793843"/>
          <c:w val="0.32249398741475305"/>
          <c:h val="0.6030851825340015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rebuchet MS" panose="020B070302020209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b="0" i="0">
          <a:latin typeface="Trebuchet MS" panose="020B070302020209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New vs Known Ratio</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5"/>
          <c:dPt>
            <c:idx val="0"/>
            <c:bubble3D val="0"/>
            <c:spPr>
              <a:solidFill>
                <a:srgbClr val="00B050"/>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9734-4C45-A6E9-D8379338BC01}"/>
              </c:ext>
            </c:extLst>
          </c:dPt>
          <c:dPt>
            <c:idx val="1"/>
            <c:bubble3D val="0"/>
            <c:spPr>
              <a:solidFill>
                <a:schemeClr val="accent2">
                  <a:lumMod val="60000"/>
                  <a:lumOff val="40000"/>
                </a:schemeClr>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2-9734-4C45-A6E9-D8379338BC0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'New vs Known'!$B$54:$B$55</c:f>
              <c:strCache>
                <c:ptCount val="2"/>
                <c:pt idx="0">
                  <c:v>Total Known</c:v>
                </c:pt>
                <c:pt idx="1">
                  <c:v>Total New</c:v>
                </c:pt>
              </c:strCache>
            </c:strRef>
          </c:cat>
          <c:val>
            <c:numRef>
              <c:f>'New vs Known'!$C$54:$C$55</c:f>
              <c:numCache>
                <c:formatCode>General</c:formatCode>
                <c:ptCount val="2"/>
                <c:pt idx="0">
                  <c:v>10</c:v>
                </c:pt>
                <c:pt idx="1">
                  <c:v>4</c:v>
                </c:pt>
              </c:numCache>
            </c:numRef>
          </c:val>
          <c:extLst>
            <c:ext xmlns:c16="http://schemas.microsoft.com/office/drawing/2014/chart" uri="{C3380CC4-5D6E-409C-BE32-E72D297353CC}">
              <c16:uniqueId val="{00000000-9734-4C45-A6E9-D8379338BC01}"/>
            </c:ext>
          </c:extLst>
        </c:ser>
        <c:dLbls>
          <c:showLegendKey val="0"/>
          <c:showVal val="0"/>
          <c:showCatName val="0"/>
          <c:showSerName val="0"/>
          <c:showPercent val="0"/>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r>
              <a:rPr lang="en-US" sz="2000"/>
              <a:t>% Available in Self-service</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Trebuchet MS" panose="020B0703020202090204" pitchFamily="34"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solidFill>
                <a:schemeClr val="tx1">
                  <a:lumMod val="65000"/>
                  <a:lumOff val="35000"/>
                </a:schemeClr>
              </a:solidFill>
            </a:ln>
          </c:spPr>
          <c:explosion val="15"/>
          <c:dPt>
            <c:idx val="0"/>
            <c:bubble3D val="0"/>
            <c:spPr>
              <a:solidFill>
                <a:srgbClr val="00B050"/>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2-955C-B549-BF20-11B8B9698B66}"/>
              </c:ext>
            </c:extLst>
          </c:dPt>
          <c:dPt>
            <c:idx val="1"/>
            <c:bubble3D val="0"/>
            <c:spPr>
              <a:solidFill>
                <a:schemeClr val="accent2">
                  <a:lumMod val="60000"/>
                  <a:lumOff val="40000"/>
                </a:schemeClr>
              </a:solidFill>
              <a:ln w="25400">
                <a:solidFill>
                  <a:schemeClr val="tx1">
                    <a:lumMod val="65000"/>
                    <a:lumOff val="35000"/>
                  </a:schemeClr>
                </a:solidFill>
              </a:ln>
              <a:effectLst/>
              <a:sp3d contourW="25400">
                <a:contourClr>
                  <a:schemeClr val="tx1">
                    <a:lumMod val="65000"/>
                    <a:lumOff val="35000"/>
                  </a:schemeClr>
                </a:contourClr>
              </a:sp3d>
            </c:spPr>
            <c:extLst>
              <c:ext xmlns:c16="http://schemas.microsoft.com/office/drawing/2014/chart" uri="{C3380CC4-5D6E-409C-BE32-E72D297353CC}">
                <c16:uniqueId val="{00000001-955C-B549-BF20-11B8B9698B66}"/>
              </c:ext>
            </c:extLst>
          </c:dPt>
          <c:dLbls>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Trebuchet MS" panose="020B070302020209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vs Known'!$B$77:$B$78</c:f>
              <c:strCache>
                <c:ptCount val="2"/>
                <c:pt idx="0">
                  <c:v>Article Available in Self-service</c:v>
                </c:pt>
                <c:pt idx="1">
                  <c:v>Correct Pre-existing article linked</c:v>
                </c:pt>
              </c:strCache>
            </c:strRef>
          </c:cat>
          <c:val>
            <c:numRef>
              <c:f>'New vs Known'!$C$77:$C$78</c:f>
              <c:numCache>
                <c:formatCode>General</c:formatCode>
                <c:ptCount val="2"/>
                <c:pt idx="0">
                  <c:v>3</c:v>
                </c:pt>
                <c:pt idx="1">
                  <c:v>6</c:v>
                </c:pt>
              </c:numCache>
            </c:numRef>
          </c:val>
          <c:extLst>
            <c:ext xmlns:c16="http://schemas.microsoft.com/office/drawing/2014/chart" uri="{C3380CC4-5D6E-409C-BE32-E72D297353CC}">
              <c16:uniqueId val="{00000000-955C-B549-BF20-11B8B9698B66}"/>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62714161237459531"/>
          <c:y val="0.32285397631351725"/>
          <c:w val="0.3566147328030696"/>
          <c:h val="0.48946376792917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rebuchet MS" panose="020B070302020209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b="0" i="0">
          <a:latin typeface="Trebuchet MS" panose="020B070302020209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38100</xdr:colOff>
      <xdr:row>6</xdr:row>
      <xdr:rowOff>25400</xdr:rowOff>
    </xdr:from>
    <xdr:to>
      <xdr:col>6</xdr:col>
      <xdr:colOff>711200</xdr:colOff>
      <xdr:row>26</xdr:row>
      <xdr:rowOff>76200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6</xdr:row>
      <xdr:rowOff>12700</xdr:rowOff>
    </xdr:from>
    <xdr:to>
      <xdr:col>12</xdr:col>
      <xdr:colOff>114300</xdr:colOff>
      <xdr:row>25</xdr:row>
      <xdr:rowOff>203200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787400</xdr:colOff>
      <xdr:row>27</xdr:row>
      <xdr:rowOff>95250</xdr:rowOff>
    </xdr:from>
    <xdr:to>
      <xdr:col>11</xdr:col>
      <xdr:colOff>1143000</xdr:colOff>
      <xdr:row>44</xdr:row>
      <xdr:rowOff>228600</xdr:rowOff>
    </xdr:to>
    <xdr:graphicFrame macro="">
      <xdr:nvGraphicFramePr>
        <xdr:cNvPr id="5" name="Chart 4">
          <a:extLst>
            <a:ext uri="{FF2B5EF4-FFF2-40B4-BE49-F238E27FC236}">
              <a16:creationId xmlns:a16="http://schemas.microsoft.com/office/drawing/2014/main" id="{25ABBCBE-8B8E-D44E-8E53-CB05CDD3D9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222250</xdr:colOff>
      <xdr:row>47</xdr:row>
      <xdr:rowOff>76200</xdr:rowOff>
    </xdr:from>
    <xdr:to>
      <xdr:col>12</xdr:col>
      <xdr:colOff>927100</xdr:colOff>
      <xdr:row>73</xdr:row>
      <xdr:rowOff>25400</xdr:rowOff>
    </xdr:to>
    <xdr:graphicFrame macro="">
      <xdr:nvGraphicFramePr>
        <xdr:cNvPr id="6" name="Chart 5">
          <a:extLst>
            <a:ext uri="{FF2B5EF4-FFF2-40B4-BE49-F238E27FC236}">
              <a16:creationId xmlns:a16="http://schemas.microsoft.com/office/drawing/2014/main" id="{DF088559-FBDD-4441-81AB-2F873542F0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254000</xdr:colOff>
      <xdr:row>1</xdr:row>
      <xdr:rowOff>38100</xdr:rowOff>
    </xdr:from>
    <xdr:to>
      <xdr:col>13</xdr:col>
      <xdr:colOff>0</xdr:colOff>
      <xdr:row>21</xdr:row>
      <xdr:rowOff>152400</xdr:rowOff>
    </xdr:to>
    <xdr:graphicFrame macro="">
      <xdr:nvGraphicFramePr>
        <xdr:cNvPr id="3" name="Chart 2">
          <a:extLst>
            <a:ext uri="{FF2B5EF4-FFF2-40B4-BE49-F238E27FC236}">
              <a16:creationId xmlns:a16="http://schemas.microsoft.com/office/drawing/2014/main" id="{A149B3F3-E8F1-F448-AABA-4A7DAEF0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27</xdr:row>
      <xdr:rowOff>63500</xdr:rowOff>
    </xdr:from>
    <xdr:to>
      <xdr:col>13</xdr:col>
      <xdr:colOff>165100</xdr:colOff>
      <xdr:row>49</xdr:row>
      <xdr:rowOff>25400</xdr:rowOff>
    </xdr:to>
    <xdr:graphicFrame macro="">
      <xdr:nvGraphicFramePr>
        <xdr:cNvPr id="5" name="Chart 4">
          <a:extLst>
            <a:ext uri="{FF2B5EF4-FFF2-40B4-BE49-F238E27FC236}">
              <a16:creationId xmlns:a16="http://schemas.microsoft.com/office/drawing/2014/main" id="{FCE5F3AC-BDB0-E445-B53A-5292DD0F4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438150</xdr:colOff>
      <xdr:row>52</xdr:row>
      <xdr:rowOff>6350</xdr:rowOff>
    </xdr:from>
    <xdr:to>
      <xdr:col>13</xdr:col>
      <xdr:colOff>152400</xdr:colOff>
      <xdr:row>71</xdr:row>
      <xdr:rowOff>177800</xdr:rowOff>
    </xdr:to>
    <xdr:graphicFrame macro="">
      <xdr:nvGraphicFramePr>
        <xdr:cNvPr id="6" name="Chart 5">
          <a:extLst>
            <a:ext uri="{FF2B5EF4-FFF2-40B4-BE49-F238E27FC236}">
              <a16:creationId xmlns:a16="http://schemas.microsoft.com/office/drawing/2014/main" id="{1C7F2CF4-2D37-494A-9D8C-1C636E93D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463550</xdr:colOff>
      <xdr:row>78</xdr:row>
      <xdr:rowOff>107950</xdr:rowOff>
    </xdr:from>
    <xdr:to>
      <xdr:col>13</xdr:col>
      <xdr:colOff>520700</xdr:colOff>
      <xdr:row>100</xdr:row>
      <xdr:rowOff>25400</xdr:rowOff>
    </xdr:to>
    <xdr:graphicFrame macro="">
      <xdr:nvGraphicFramePr>
        <xdr:cNvPr id="7" name="Chart 6">
          <a:extLst>
            <a:ext uri="{FF2B5EF4-FFF2-40B4-BE49-F238E27FC236}">
              <a16:creationId xmlns:a16="http://schemas.microsoft.com/office/drawing/2014/main" id="{5442C83C-DC5A-A84B-973E-4D4A8FD423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DE%20Guide%20Graphics/KDA%20Measures%20Trends%20v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nk Graphs"/>
      <sheetName val="New vs Known"/>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
  <sheetViews>
    <sheetView zoomScale="150" zoomScaleNormal="150" zoomScalePageLayoutView="150" workbookViewId="0">
      <pane ySplit="7" topLeftCell="A8" activePane="bottomLeft" state="frozen"/>
      <selection pane="bottomLeft" activeCell="F3" sqref="F3:AA5"/>
    </sheetView>
  </sheetViews>
  <sheetFormatPr baseColWidth="10" defaultColWidth="8.83203125" defaultRowHeight="15" x14ac:dyDescent="0.2"/>
  <cols>
    <col min="2" max="2" width="12.83203125" style="19" customWidth="1"/>
    <col min="3" max="3" width="28" style="14" customWidth="1"/>
    <col min="4" max="4" width="13.33203125" style="11" customWidth="1"/>
    <col min="5" max="5" width="22.6640625" style="14" customWidth="1"/>
    <col min="6" max="6" width="22.6640625" customWidth="1"/>
    <col min="7" max="7" width="10" customWidth="1"/>
    <col min="8" max="10" width="8.5" customWidth="1"/>
    <col min="12" max="12" width="11" customWidth="1"/>
    <col min="13" max="13" width="10.83203125" customWidth="1"/>
    <col min="15" max="15" width="10" customWidth="1"/>
    <col min="16" max="16" width="10.6640625" customWidth="1"/>
    <col min="17" max="17" width="10.33203125" customWidth="1"/>
    <col min="18" max="18" width="2.5" customWidth="1"/>
    <col min="19" max="19" width="10.5" customWidth="1"/>
    <col min="20" max="20" width="11.1640625" customWidth="1"/>
    <col min="21" max="21" width="9.5" customWidth="1"/>
    <col min="22" max="22" width="11.5" customWidth="1"/>
    <col min="28" max="28" width="38.5" customWidth="1"/>
    <col min="30" max="30" width="21.1640625" customWidth="1"/>
  </cols>
  <sheetData>
    <row r="1" spans="1:28" s="24" customFormat="1" ht="19" x14ac:dyDescent="0.25">
      <c r="B1" s="40" t="s">
        <v>62</v>
      </c>
      <c r="C1" s="40"/>
      <c r="E1" s="23"/>
      <c r="G1" s="24" t="s">
        <v>15</v>
      </c>
      <c r="K1" s="25"/>
      <c r="L1" s="25"/>
      <c r="M1" s="29"/>
      <c r="N1" s="25"/>
    </row>
    <row r="2" spans="1:28" ht="16" x14ac:dyDescent="0.2">
      <c r="C2" s="14" t="s">
        <v>64</v>
      </c>
    </row>
    <row r="3" spans="1:28" x14ac:dyDescent="0.2">
      <c r="F3" t="s">
        <v>16</v>
      </c>
      <c r="G3">
        <f>COUNTIF(G8:G27,"y")</f>
        <v>11</v>
      </c>
      <c r="H3">
        <f>COUNTIF(H8:H27,"y")</f>
        <v>8</v>
      </c>
      <c r="I3">
        <f>COUNTIF(I8:I27,"y")</f>
        <v>6</v>
      </c>
      <c r="J3">
        <f>COUNTIF(J8:J27,"y")</f>
        <v>2</v>
      </c>
      <c r="K3">
        <f>COUNTIF(K8:K27,"y")</f>
        <v>7</v>
      </c>
      <c r="L3">
        <f>COUNTIF(L8:L27,"y")</f>
        <v>2</v>
      </c>
      <c r="M3">
        <f>COUNTIF(M8:M27,"y")</f>
        <v>3</v>
      </c>
      <c r="N3">
        <f>COUNTIF(N8:N27,"y")</f>
        <v>3</v>
      </c>
      <c r="O3">
        <f>COUNTIF(O8:O27,"y")</f>
        <v>3</v>
      </c>
      <c r="P3">
        <f>COUNTIF(P8:P27,"y")</f>
        <v>0</v>
      </c>
      <c r="Q3">
        <f>COUNTIF(Q8:Q27,"y")</f>
        <v>0</v>
      </c>
      <c r="S3">
        <f>COUNTIF(S8:S16,"y")</f>
        <v>1</v>
      </c>
      <c r="T3">
        <f>COUNTIF(T8:T16,"y")</f>
        <v>1</v>
      </c>
      <c r="U3">
        <f>COUNTIF(U8:U16,"y")</f>
        <v>1</v>
      </c>
      <c r="V3">
        <f>COUNTIF(V8:V16,"y")</f>
        <v>1</v>
      </c>
      <c r="W3">
        <f>COUNTIF(W8:W16,"y")</f>
        <v>0</v>
      </c>
      <c r="X3">
        <f>COUNTIF(X8:X16,"y")</f>
        <v>0</v>
      </c>
      <c r="Y3">
        <f>COUNTIF(Y8:Y16,"y")</f>
        <v>0</v>
      </c>
      <c r="Z3">
        <f>COUNTIF(Z8:Z16,"y")</f>
        <v>0</v>
      </c>
      <c r="AA3">
        <f>COUNTIF(AA8:AA16,"y")</f>
        <v>0</v>
      </c>
    </row>
    <row r="4" spans="1:28" x14ac:dyDescent="0.2">
      <c r="F4" t="s">
        <v>17</v>
      </c>
      <c r="G4">
        <f>COUNTIF(G8:G27,"n")</f>
        <v>0</v>
      </c>
      <c r="H4">
        <f>COUNTIF(H8:H27,"n")</f>
        <v>3</v>
      </c>
      <c r="I4">
        <f>COUNTIF(I8:I27,"n")</f>
        <v>0</v>
      </c>
      <c r="J4">
        <f>COUNTIF(J8:J27,"n")</f>
        <v>0</v>
      </c>
      <c r="K4">
        <f>COUNTIF(K8:K27,"n")</f>
        <v>1</v>
      </c>
      <c r="L4">
        <f>COUNTIF(L8:L27,"n")</f>
        <v>0</v>
      </c>
      <c r="M4">
        <f>COUNTIF(M8:M27,"n")</f>
        <v>0</v>
      </c>
      <c r="N4">
        <f>COUNTIF(N8:N27,"n")</f>
        <v>0</v>
      </c>
      <c r="O4">
        <f>COUNTIF(O8:O27,"n")</f>
        <v>0</v>
      </c>
      <c r="P4">
        <f>COUNTIF(P8:P27,"n")</f>
        <v>0</v>
      </c>
      <c r="Q4">
        <f>COUNTIF(Q8:Q27,"n")</f>
        <v>0</v>
      </c>
      <c r="S4">
        <f>COUNTIF(S8:S16,"n")</f>
        <v>0</v>
      </c>
      <c r="T4">
        <f>COUNTIF(T8:T16,"n")</f>
        <v>0</v>
      </c>
      <c r="U4">
        <f>COUNTIF(U8:U16,"n")</f>
        <v>0</v>
      </c>
      <c r="V4">
        <f>COUNTIF(V8:V16,"n")</f>
        <v>0</v>
      </c>
      <c r="W4">
        <f>COUNTIF(W8:W16,"n")</f>
        <v>0</v>
      </c>
      <c r="X4">
        <f>COUNTIF(X8:X16,"n")</f>
        <v>0</v>
      </c>
      <c r="Y4">
        <f>COUNTIF(Y8:Y16,"n")</f>
        <v>0</v>
      </c>
      <c r="Z4">
        <f>COUNTIF(Z8:Z16,"n")</f>
        <v>0</v>
      </c>
      <c r="AA4">
        <f>COUNTIF(AA8:AA16,"n")</f>
        <v>0</v>
      </c>
    </row>
    <row r="5" spans="1:28" x14ac:dyDescent="0.2">
      <c r="F5" t="s">
        <v>14</v>
      </c>
      <c r="G5">
        <f>$B28-(G3+G4)</f>
        <v>3</v>
      </c>
      <c r="H5">
        <f>$B28-(H3+H4)</f>
        <v>3</v>
      </c>
      <c r="I5">
        <f>$B28-(I3+I4)</f>
        <v>8</v>
      </c>
      <c r="J5">
        <f>$B28-(J3+J4)</f>
        <v>12</v>
      </c>
      <c r="K5">
        <f>$B28-(K3+K4)</f>
        <v>6</v>
      </c>
      <c r="L5">
        <f>$B28-(L3+L4)</f>
        <v>12</v>
      </c>
      <c r="M5">
        <f>$B28-(M3+M4)</f>
        <v>11</v>
      </c>
      <c r="N5">
        <f>$B28-(N3+N4)</f>
        <v>11</v>
      </c>
      <c r="O5">
        <f>$B28-(O3+O4)</f>
        <v>11</v>
      </c>
      <c r="P5">
        <f>$B28-(P3+P4)</f>
        <v>14</v>
      </c>
      <c r="Q5">
        <f>$B28-(Q3+Q4)</f>
        <v>14</v>
      </c>
      <c r="S5">
        <f>$B28-(S3+S4)</f>
        <v>13</v>
      </c>
      <c r="T5">
        <f>$B28-(T3+T4)</f>
        <v>13</v>
      </c>
      <c r="U5">
        <f>$B28-(U3+U4)</f>
        <v>13</v>
      </c>
      <c r="V5">
        <f>$B28-(V3+V4)</f>
        <v>13</v>
      </c>
      <c r="W5">
        <f>$B28-(W3+W4)</f>
        <v>14</v>
      </c>
      <c r="X5">
        <f>$B28-(X3+X4)</f>
        <v>14</v>
      </c>
      <c r="Y5">
        <f>$B28-(Y3+Y4)</f>
        <v>14</v>
      </c>
      <c r="Z5">
        <f>$B28-(Z3+Z4)</f>
        <v>14</v>
      </c>
      <c r="AA5">
        <f>$B28-(AA3+AA4)</f>
        <v>14</v>
      </c>
    </row>
    <row r="6" spans="1:28" x14ac:dyDescent="0.2">
      <c r="B6" s="37" t="s">
        <v>20</v>
      </c>
      <c r="C6" s="38"/>
      <c r="D6" s="38"/>
      <c r="E6" s="38"/>
      <c r="F6" s="39"/>
      <c r="G6" s="41" t="s">
        <v>59</v>
      </c>
      <c r="H6" s="42"/>
      <c r="I6" s="42"/>
      <c r="J6" s="42"/>
      <c r="K6" s="42"/>
      <c r="L6" s="42"/>
      <c r="M6" s="42"/>
      <c r="N6" s="42"/>
      <c r="O6" s="42"/>
      <c r="P6" s="42"/>
      <c r="Q6" s="42"/>
      <c r="R6" s="42"/>
      <c r="S6" s="42"/>
      <c r="T6" s="42"/>
      <c r="U6" s="42"/>
      <c r="V6" s="42"/>
      <c r="W6" s="42"/>
      <c r="X6" s="42"/>
      <c r="Y6" s="42"/>
      <c r="Z6" s="42"/>
      <c r="AA6" s="43"/>
      <c r="AB6" s="30"/>
    </row>
    <row r="7" spans="1:28" s="2" customFormat="1" ht="128" x14ac:dyDescent="0.2">
      <c r="B7" s="20" t="s">
        <v>38</v>
      </c>
      <c r="C7" s="12" t="s">
        <v>39</v>
      </c>
      <c r="D7" s="12" t="s">
        <v>2</v>
      </c>
      <c r="E7" s="12" t="s">
        <v>3</v>
      </c>
      <c r="F7" s="2" t="s">
        <v>22</v>
      </c>
      <c r="G7" s="5" t="s">
        <v>43</v>
      </c>
      <c r="H7" s="5" t="s">
        <v>48</v>
      </c>
      <c r="I7" s="5" t="s">
        <v>60</v>
      </c>
      <c r="J7" s="5" t="s">
        <v>13</v>
      </c>
      <c r="K7" s="5" t="s">
        <v>0</v>
      </c>
      <c r="L7" s="5" t="s">
        <v>34</v>
      </c>
      <c r="M7" s="5" t="s">
        <v>32</v>
      </c>
      <c r="N7" s="5" t="s">
        <v>1</v>
      </c>
      <c r="O7" s="5" t="s">
        <v>33</v>
      </c>
      <c r="P7" s="9" t="s">
        <v>52</v>
      </c>
      <c r="Q7" s="9" t="s">
        <v>53</v>
      </c>
      <c r="S7" s="5" t="s">
        <v>6</v>
      </c>
      <c r="T7" s="5" t="s">
        <v>7</v>
      </c>
      <c r="U7" s="5" t="s">
        <v>8</v>
      </c>
      <c r="V7" s="5" t="s">
        <v>9</v>
      </c>
      <c r="W7" s="5" t="s">
        <v>10</v>
      </c>
      <c r="X7" s="5" t="s">
        <v>11</v>
      </c>
      <c r="Y7" s="5" t="s">
        <v>12</v>
      </c>
      <c r="Z7" s="7"/>
      <c r="AA7" s="8"/>
      <c r="AB7" s="6" t="s">
        <v>21</v>
      </c>
    </row>
    <row r="8" spans="1:28" x14ac:dyDescent="0.2">
      <c r="A8" s="44" t="s">
        <v>63</v>
      </c>
      <c r="B8" s="3" t="s">
        <v>46</v>
      </c>
      <c r="C8" s="15"/>
      <c r="D8" s="3" t="s">
        <v>47</v>
      </c>
      <c r="E8" s="16"/>
      <c r="F8" s="3"/>
      <c r="G8" s="3" t="s">
        <v>18</v>
      </c>
      <c r="H8" s="3" t="s">
        <v>18</v>
      </c>
      <c r="I8" s="3" t="s">
        <v>18</v>
      </c>
      <c r="J8" s="3"/>
      <c r="K8" s="3" t="s">
        <v>18</v>
      </c>
      <c r="L8" s="3"/>
      <c r="M8" s="3"/>
      <c r="N8" s="3"/>
      <c r="O8" s="3" t="s">
        <v>18</v>
      </c>
      <c r="P8" s="3"/>
      <c r="Q8" s="3"/>
      <c r="R8" s="3"/>
      <c r="S8" s="3"/>
      <c r="T8" s="3"/>
      <c r="U8" s="3"/>
      <c r="V8" s="3"/>
      <c r="W8" s="3"/>
      <c r="X8" s="3"/>
      <c r="Y8" s="3"/>
      <c r="Z8" s="3"/>
      <c r="AA8" s="3"/>
      <c r="AB8" s="3"/>
    </row>
    <row r="9" spans="1:28" s="35" customFormat="1" x14ac:dyDescent="0.2">
      <c r="A9" s="44"/>
      <c r="B9" s="33" t="s">
        <v>46</v>
      </c>
      <c r="C9" s="34"/>
      <c r="D9" s="33" t="s">
        <v>47</v>
      </c>
      <c r="E9" s="34"/>
      <c r="F9" s="33"/>
      <c r="G9" s="33"/>
      <c r="H9" s="33"/>
      <c r="I9" s="33"/>
      <c r="J9" s="33"/>
      <c r="K9" s="33"/>
      <c r="L9" s="33" t="s">
        <v>19</v>
      </c>
      <c r="M9" s="33"/>
      <c r="N9" s="33"/>
      <c r="O9" s="33"/>
      <c r="P9" s="33"/>
      <c r="Q9" s="33"/>
      <c r="R9" s="33"/>
      <c r="S9" s="33"/>
      <c r="T9" s="33"/>
      <c r="U9" s="33"/>
      <c r="V9" s="33"/>
      <c r="W9" s="33"/>
      <c r="X9" s="33"/>
      <c r="Y9" s="33"/>
      <c r="Z9" s="33"/>
      <c r="AA9" s="33"/>
      <c r="AB9" s="33"/>
    </row>
    <row r="10" spans="1:28" ht="14.5" customHeight="1" x14ac:dyDescent="0.2">
      <c r="A10" s="44"/>
      <c r="B10" s="3" t="s">
        <v>46</v>
      </c>
      <c r="C10" s="3" t="s">
        <v>19</v>
      </c>
      <c r="D10" s="3" t="s">
        <v>47</v>
      </c>
      <c r="E10" s="3"/>
      <c r="F10" s="3"/>
      <c r="G10" s="3" t="s">
        <v>18</v>
      </c>
      <c r="H10" s="3" t="s">
        <v>49</v>
      </c>
      <c r="I10" s="3"/>
      <c r="J10" s="3"/>
      <c r="K10" s="3" t="s">
        <v>19</v>
      </c>
      <c r="L10" s="3" t="s">
        <v>18</v>
      </c>
      <c r="M10" s="3"/>
      <c r="N10" s="3"/>
      <c r="O10" s="3" t="s">
        <v>18</v>
      </c>
      <c r="P10" s="3"/>
      <c r="Q10" s="3"/>
      <c r="R10" s="3"/>
      <c r="S10" s="3"/>
      <c r="T10" s="3"/>
      <c r="U10" s="3"/>
      <c r="V10" s="3"/>
      <c r="W10" s="3"/>
      <c r="X10" s="3"/>
      <c r="Y10" s="3"/>
      <c r="Z10" s="3"/>
      <c r="AA10" s="3"/>
      <c r="AB10" s="3"/>
    </row>
    <row r="11" spans="1:28" x14ac:dyDescent="0.2">
      <c r="A11" s="44"/>
      <c r="B11" s="3" t="s">
        <v>46</v>
      </c>
      <c r="C11" s="3" t="s">
        <v>19</v>
      </c>
      <c r="D11" s="3" t="s">
        <v>47</v>
      </c>
      <c r="E11" s="3" t="s">
        <v>19</v>
      </c>
      <c r="F11" s="3" t="s">
        <v>4</v>
      </c>
      <c r="G11" s="3" t="s">
        <v>5</v>
      </c>
      <c r="H11" s="3" t="s">
        <v>18</v>
      </c>
      <c r="I11" s="3"/>
      <c r="J11" s="3" t="s">
        <v>18</v>
      </c>
      <c r="K11" s="3" t="s">
        <v>49</v>
      </c>
      <c r="L11" s="3"/>
      <c r="M11" s="3" t="s">
        <v>18</v>
      </c>
      <c r="N11" s="3" t="s">
        <v>18</v>
      </c>
      <c r="O11" s="3"/>
      <c r="P11" s="3"/>
      <c r="Q11" s="3"/>
      <c r="R11" s="3"/>
      <c r="S11" s="3" t="s">
        <v>19</v>
      </c>
      <c r="T11" s="3"/>
      <c r="U11" s="3" t="s">
        <v>18</v>
      </c>
      <c r="V11" s="3"/>
      <c r="W11" s="3"/>
      <c r="X11" s="3"/>
      <c r="Y11" s="3"/>
      <c r="Z11" s="3"/>
      <c r="AA11" s="3"/>
      <c r="AB11" s="3"/>
    </row>
    <row r="12" spans="1:28" ht="14.5" customHeight="1" x14ac:dyDescent="0.2">
      <c r="A12" s="44"/>
      <c r="B12" s="3" t="s">
        <v>46</v>
      </c>
      <c r="C12" s="3" t="s">
        <v>19</v>
      </c>
      <c r="D12" s="3" t="s">
        <v>47</v>
      </c>
      <c r="E12" s="3" t="s">
        <v>19</v>
      </c>
      <c r="F12" s="3" t="s">
        <v>4</v>
      </c>
      <c r="G12" s="3" t="s">
        <v>5</v>
      </c>
      <c r="H12" s="3" t="s">
        <v>5</v>
      </c>
      <c r="I12" s="3" t="s">
        <v>18</v>
      </c>
      <c r="J12" s="3" t="s">
        <v>19</v>
      </c>
      <c r="K12" s="3" t="s">
        <v>18</v>
      </c>
      <c r="L12" s="3"/>
      <c r="M12" s="3" t="s">
        <v>18</v>
      </c>
      <c r="N12" s="3" t="s">
        <v>18</v>
      </c>
      <c r="O12" s="3"/>
      <c r="P12" s="3"/>
      <c r="Q12" s="3"/>
      <c r="R12" s="3"/>
      <c r="S12" s="3" t="s">
        <v>18</v>
      </c>
      <c r="T12" s="3" t="s">
        <v>18</v>
      </c>
      <c r="U12" s="3"/>
      <c r="V12" s="3" t="s">
        <v>18</v>
      </c>
      <c r="W12" s="3"/>
      <c r="X12" s="3"/>
      <c r="Y12" s="3"/>
      <c r="Z12" s="3"/>
      <c r="AA12" s="3"/>
      <c r="AB12" s="3"/>
    </row>
    <row r="13" spans="1:28" s="35" customFormat="1" x14ac:dyDescent="0.2">
      <c r="A13" s="44"/>
      <c r="B13" s="33" t="s">
        <v>46</v>
      </c>
      <c r="C13" s="33"/>
      <c r="D13" s="33" t="s">
        <v>47</v>
      </c>
      <c r="E13" s="33"/>
      <c r="F13" s="33" t="s">
        <v>4</v>
      </c>
      <c r="G13" s="33" t="s">
        <v>19</v>
      </c>
      <c r="H13" s="33" t="s">
        <v>4</v>
      </c>
      <c r="I13" s="33" t="s">
        <v>19</v>
      </c>
      <c r="J13" s="33" t="s">
        <v>4</v>
      </c>
      <c r="K13" s="33" t="s">
        <v>19</v>
      </c>
      <c r="L13" s="33"/>
      <c r="M13" s="33"/>
      <c r="N13" s="33"/>
      <c r="O13" s="33"/>
      <c r="P13" s="33"/>
      <c r="Q13" s="33"/>
      <c r="R13" s="33"/>
      <c r="S13" s="33"/>
      <c r="T13" s="33"/>
      <c r="U13" s="33"/>
      <c r="V13" s="33"/>
      <c r="W13" s="33"/>
      <c r="X13" s="33"/>
      <c r="Y13" s="33"/>
      <c r="Z13" s="33"/>
      <c r="AA13" s="33"/>
      <c r="AB13" s="33"/>
    </row>
    <row r="14" spans="1:28" ht="14.5" customHeight="1" x14ac:dyDescent="0.2">
      <c r="A14" s="44"/>
      <c r="B14" s="3" t="s">
        <v>46</v>
      </c>
      <c r="C14" s="3" t="s">
        <v>19</v>
      </c>
      <c r="D14" s="3" t="s">
        <v>47</v>
      </c>
      <c r="E14" s="3"/>
      <c r="F14" s="3" t="s">
        <v>4</v>
      </c>
      <c r="G14" s="3" t="s">
        <v>5</v>
      </c>
      <c r="H14" s="3" t="s">
        <v>5</v>
      </c>
      <c r="I14" s="3" t="s">
        <v>18</v>
      </c>
      <c r="J14" s="3" t="s">
        <v>19</v>
      </c>
      <c r="K14" s="3" t="s">
        <v>18</v>
      </c>
      <c r="L14" s="3"/>
      <c r="M14" s="3"/>
      <c r="N14" s="3"/>
      <c r="O14" s="3" t="s">
        <v>18</v>
      </c>
      <c r="P14" s="3"/>
      <c r="Q14" s="3"/>
      <c r="R14" s="3"/>
      <c r="S14" s="3"/>
      <c r="T14" s="3"/>
      <c r="U14" s="3"/>
      <c r="V14" s="3"/>
      <c r="W14" s="3"/>
      <c r="X14" s="3"/>
      <c r="Y14" s="3"/>
      <c r="Z14" s="3"/>
      <c r="AA14" s="3"/>
      <c r="AB14" s="3"/>
    </row>
    <row r="15" spans="1:28" ht="14.5" customHeight="1" x14ac:dyDescent="0.2">
      <c r="A15" s="44"/>
      <c r="B15" s="3" t="s">
        <v>46</v>
      </c>
      <c r="C15" s="3"/>
      <c r="D15" s="3" t="s">
        <v>47</v>
      </c>
      <c r="E15" s="3"/>
      <c r="F15" s="3" t="s">
        <v>4</v>
      </c>
      <c r="G15" s="3" t="s">
        <v>18</v>
      </c>
      <c r="H15" s="3" t="s">
        <v>18</v>
      </c>
      <c r="I15" s="3" t="s">
        <v>18</v>
      </c>
      <c r="J15" s="3" t="s">
        <v>19</v>
      </c>
      <c r="K15" s="3" t="s">
        <v>18</v>
      </c>
      <c r="L15" s="3"/>
      <c r="M15" s="3"/>
      <c r="N15" s="3"/>
      <c r="O15" s="3"/>
      <c r="P15" s="3"/>
      <c r="Q15" s="3"/>
      <c r="R15" s="3"/>
      <c r="S15" s="3"/>
      <c r="T15" s="3"/>
      <c r="U15" s="3"/>
      <c r="V15" s="3"/>
      <c r="W15" s="3"/>
      <c r="X15" s="3"/>
      <c r="Y15" s="3"/>
      <c r="Z15" s="3"/>
      <c r="AA15" s="3"/>
      <c r="AB15" s="3"/>
    </row>
    <row r="16" spans="1:28" ht="14.5" customHeight="1" x14ac:dyDescent="0.2">
      <c r="A16" s="44"/>
      <c r="B16" s="3" t="s">
        <v>46</v>
      </c>
      <c r="C16" s="3"/>
      <c r="D16" s="3" t="s">
        <v>47</v>
      </c>
      <c r="E16" s="3"/>
      <c r="F16" s="3" t="s">
        <v>19</v>
      </c>
      <c r="G16" s="3" t="s">
        <v>18</v>
      </c>
      <c r="H16" s="3" t="s">
        <v>18</v>
      </c>
      <c r="I16" s="3" t="s">
        <v>18</v>
      </c>
      <c r="J16" s="3"/>
      <c r="K16" s="3" t="s">
        <v>18</v>
      </c>
      <c r="L16" s="3"/>
      <c r="M16" s="3"/>
      <c r="N16" s="3"/>
      <c r="O16" s="3"/>
      <c r="P16" s="3"/>
      <c r="Q16" s="3"/>
      <c r="R16" s="3"/>
      <c r="S16" s="3"/>
      <c r="T16" s="3"/>
      <c r="U16" s="3"/>
      <c r="V16" s="3"/>
      <c r="W16" s="3"/>
      <c r="X16" s="3"/>
      <c r="Y16" s="3"/>
      <c r="Z16" s="3"/>
      <c r="AA16" s="3"/>
      <c r="AB16" s="3"/>
    </row>
    <row r="17" spans="1:28" ht="14.5" customHeight="1" x14ac:dyDescent="0.2">
      <c r="A17" s="44"/>
      <c r="B17" s="3" t="s">
        <v>46</v>
      </c>
      <c r="C17" s="3"/>
      <c r="D17" s="3" t="s">
        <v>47</v>
      </c>
      <c r="E17" s="3"/>
      <c r="F17" s="3" t="s">
        <v>4</v>
      </c>
      <c r="G17" s="3" t="s">
        <v>18</v>
      </c>
      <c r="H17" s="3" t="s">
        <v>49</v>
      </c>
      <c r="I17" s="3"/>
      <c r="J17" s="3" t="s">
        <v>18</v>
      </c>
      <c r="K17" s="3"/>
      <c r="L17" s="3"/>
      <c r="M17" s="3" t="s">
        <v>18</v>
      </c>
      <c r="N17" s="3"/>
      <c r="O17" s="3"/>
      <c r="P17" s="3"/>
      <c r="Q17" s="3"/>
      <c r="R17" s="3"/>
      <c r="S17" s="3"/>
      <c r="T17" s="3"/>
      <c r="U17" s="3"/>
      <c r="V17" s="3"/>
      <c r="W17" s="3"/>
      <c r="X17" s="3"/>
      <c r="Y17" s="3"/>
      <c r="Z17" s="3"/>
      <c r="AA17" s="3"/>
      <c r="AB17" s="3"/>
    </row>
    <row r="18" spans="1:28" ht="14.5" customHeight="1" x14ac:dyDescent="0.2">
      <c r="A18" s="44"/>
      <c r="B18" s="3" t="s">
        <v>46</v>
      </c>
      <c r="C18" s="17"/>
      <c r="D18" s="3" t="s">
        <v>47</v>
      </c>
      <c r="E18" s="18"/>
      <c r="F18" s="3"/>
      <c r="G18" s="3" t="s">
        <v>18</v>
      </c>
      <c r="H18" s="3" t="s">
        <v>18</v>
      </c>
      <c r="I18" s="3"/>
      <c r="J18" s="3"/>
      <c r="K18" s="3" t="s">
        <v>18</v>
      </c>
      <c r="L18" s="3"/>
      <c r="M18" s="3"/>
      <c r="N18" s="3"/>
      <c r="O18" s="3"/>
      <c r="P18" s="3"/>
      <c r="Q18" s="3"/>
      <c r="R18" s="3"/>
      <c r="S18" s="3"/>
      <c r="T18" s="3"/>
      <c r="U18" s="3"/>
      <c r="V18" s="3"/>
      <c r="W18" s="3"/>
      <c r="X18" s="3"/>
      <c r="Y18" s="3"/>
      <c r="Z18" s="3"/>
      <c r="AA18" s="3"/>
      <c r="AB18" s="3"/>
    </row>
    <row r="19" spans="1:28" ht="14.5" customHeight="1" x14ac:dyDescent="0.2">
      <c r="A19" s="44"/>
      <c r="B19" s="3" t="s">
        <v>46</v>
      </c>
      <c r="C19" s="15"/>
      <c r="D19" s="3" t="s">
        <v>47</v>
      </c>
      <c r="E19" s="15"/>
      <c r="F19" s="3"/>
      <c r="G19" s="3" t="s">
        <v>18</v>
      </c>
      <c r="H19" s="3" t="s">
        <v>49</v>
      </c>
      <c r="I19" s="3" t="s">
        <v>19</v>
      </c>
      <c r="J19" s="3"/>
      <c r="K19" s="3"/>
      <c r="L19" s="3" t="s">
        <v>18</v>
      </c>
      <c r="M19" s="3"/>
      <c r="N19" s="3" t="s">
        <v>18</v>
      </c>
      <c r="O19" s="3"/>
      <c r="P19" s="3"/>
      <c r="Q19" s="3"/>
      <c r="R19" s="3"/>
      <c r="S19" s="3"/>
      <c r="T19" s="3"/>
      <c r="U19" s="3"/>
      <c r="V19" s="3"/>
      <c r="W19" s="3"/>
      <c r="X19" s="3"/>
      <c r="Y19" s="3"/>
      <c r="Z19" s="3"/>
      <c r="AA19" s="3"/>
      <c r="AB19" s="3"/>
    </row>
    <row r="20" spans="1:28" s="35" customFormat="1" ht="14.5" customHeight="1" x14ac:dyDescent="0.2">
      <c r="A20" s="44"/>
      <c r="B20" s="33" t="s">
        <v>46</v>
      </c>
      <c r="C20" s="34"/>
      <c r="D20" s="33" t="s">
        <v>47</v>
      </c>
      <c r="E20" s="34"/>
      <c r="F20" s="33"/>
      <c r="G20" s="33"/>
      <c r="H20" s="33"/>
      <c r="I20" s="33"/>
      <c r="J20" s="33"/>
      <c r="K20" s="33"/>
      <c r="L20" s="33"/>
      <c r="M20" s="33"/>
      <c r="N20" s="33"/>
      <c r="O20" s="33"/>
      <c r="P20" s="33"/>
      <c r="Q20" s="33"/>
      <c r="R20" s="33"/>
      <c r="S20" s="33"/>
      <c r="T20" s="33"/>
      <c r="U20" s="33"/>
      <c r="V20" s="33"/>
      <c r="W20" s="33"/>
      <c r="X20" s="33"/>
      <c r="Y20" s="33"/>
      <c r="Z20" s="33"/>
      <c r="AA20" s="33"/>
      <c r="AB20" s="33"/>
    </row>
    <row r="21" spans="1:28" ht="14.5" customHeight="1" x14ac:dyDescent="0.2">
      <c r="A21" s="44"/>
      <c r="B21" s="3" t="s">
        <v>46</v>
      </c>
      <c r="C21" s="15"/>
      <c r="D21" s="3" t="s">
        <v>47</v>
      </c>
      <c r="E21" s="15"/>
      <c r="F21" s="3"/>
      <c r="G21" s="3" t="s">
        <v>18</v>
      </c>
      <c r="H21" s="3" t="s">
        <v>18</v>
      </c>
      <c r="I21" s="3" t="s">
        <v>18</v>
      </c>
      <c r="J21" s="3"/>
      <c r="K21" s="3" t="s">
        <v>18</v>
      </c>
      <c r="L21" s="3"/>
      <c r="M21" s="3"/>
      <c r="N21" s="3"/>
      <c r="O21" s="3"/>
      <c r="P21" s="3"/>
      <c r="Q21" s="3"/>
      <c r="R21" s="3"/>
      <c r="S21" s="3"/>
      <c r="T21" s="3"/>
      <c r="U21" s="3"/>
      <c r="V21" s="3"/>
      <c r="W21" s="3"/>
      <c r="X21" s="3"/>
      <c r="Y21" s="3"/>
      <c r="Z21" s="3"/>
      <c r="AA21" s="3"/>
      <c r="AB21" s="3"/>
    </row>
    <row r="22" spans="1:28" ht="14.5" customHeight="1" x14ac:dyDescent="0.2">
      <c r="A22" s="44"/>
      <c r="B22" s="21"/>
      <c r="C22" s="15"/>
      <c r="D22" s="10"/>
      <c r="E22" s="15"/>
      <c r="F22" s="3"/>
      <c r="G22" s="3"/>
      <c r="H22" s="3"/>
      <c r="I22" s="3"/>
      <c r="J22" s="3"/>
      <c r="K22" s="3"/>
      <c r="L22" s="3"/>
      <c r="M22" s="3"/>
      <c r="N22" s="3"/>
      <c r="O22" s="3"/>
      <c r="P22" s="3"/>
      <c r="Q22" s="3"/>
      <c r="R22" s="3"/>
      <c r="S22" s="3"/>
      <c r="T22" s="3"/>
      <c r="U22" s="3"/>
      <c r="V22" s="3"/>
      <c r="W22" s="3"/>
      <c r="X22" s="3"/>
      <c r="Y22" s="3"/>
      <c r="Z22" s="3"/>
      <c r="AA22" s="3"/>
      <c r="AB22" s="3"/>
    </row>
    <row r="23" spans="1:28" ht="14.5" customHeight="1" x14ac:dyDescent="0.2">
      <c r="A23" s="44"/>
      <c r="B23" s="21"/>
      <c r="C23" s="15"/>
      <c r="D23" s="10"/>
      <c r="E23" s="15"/>
      <c r="F23" s="3"/>
      <c r="G23" s="3"/>
      <c r="H23" s="3"/>
      <c r="I23" s="3"/>
      <c r="J23" s="3"/>
      <c r="K23" s="3"/>
      <c r="L23" s="3"/>
      <c r="M23" s="3"/>
      <c r="N23" s="3"/>
      <c r="O23" s="3"/>
      <c r="P23" s="3"/>
      <c r="Q23" s="3"/>
      <c r="R23" s="3"/>
      <c r="S23" s="3"/>
      <c r="T23" s="3"/>
      <c r="U23" s="3"/>
      <c r="V23" s="3"/>
      <c r="W23" s="3"/>
      <c r="X23" s="3"/>
      <c r="Y23" s="3"/>
      <c r="Z23" s="3"/>
      <c r="AA23" s="3"/>
      <c r="AB23" s="3"/>
    </row>
    <row r="24" spans="1:28" ht="14.5" customHeight="1" x14ac:dyDescent="0.2">
      <c r="A24" s="44"/>
      <c r="B24" s="21"/>
      <c r="C24" s="15"/>
      <c r="D24" s="10"/>
      <c r="E24" s="15"/>
      <c r="F24" s="3"/>
      <c r="G24" s="3"/>
      <c r="H24" s="3"/>
      <c r="I24" s="3"/>
      <c r="J24" s="3"/>
      <c r="K24" s="3"/>
      <c r="L24" s="3"/>
      <c r="M24" s="3"/>
      <c r="N24" s="3"/>
      <c r="O24" s="3"/>
      <c r="P24" s="3"/>
      <c r="Q24" s="3"/>
      <c r="R24" s="3"/>
      <c r="S24" s="3"/>
      <c r="T24" s="3"/>
      <c r="U24" s="3"/>
      <c r="V24" s="3"/>
      <c r="W24" s="3"/>
      <c r="X24" s="3"/>
      <c r="Y24" s="3"/>
      <c r="Z24" s="3"/>
      <c r="AA24" s="3"/>
      <c r="AB24" s="3"/>
    </row>
    <row r="25" spans="1:28" ht="14.5" customHeight="1" x14ac:dyDescent="0.2">
      <c r="A25" s="44"/>
      <c r="B25" s="21"/>
      <c r="C25" s="15"/>
      <c r="D25" s="10"/>
      <c r="E25" s="15"/>
      <c r="F25" s="3"/>
      <c r="G25" s="3"/>
      <c r="H25" s="3"/>
      <c r="I25" s="3"/>
      <c r="J25" s="3"/>
      <c r="K25" s="3"/>
      <c r="L25" s="3"/>
      <c r="M25" s="3"/>
      <c r="N25" s="3"/>
      <c r="O25" s="3"/>
      <c r="P25" s="3"/>
      <c r="Q25" s="3"/>
      <c r="R25" s="3"/>
      <c r="S25" s="3"/>
      <c r="T25" s="3"/>
      <c r="U25" s="3"/>
      <c r="V25" s="3"/>
      <c r="W25" s="3"/>
      <c r="X25" s="3"/>
      <c r="Y25" s="3"/>
      <c r="Z25" s="3"/>
      <c r="AA25" s="3"/>
      <c r="AB25" s="3"/>
    </row>
    <row r="26" spans="1:28" ht="14.5" customHeight="1" x14ac:dyDescent="0.2">
      <c r="A26" s="44"/>
      <c r="B26" s="21"/>
      <c r="C26" s="15"/>
      <c r="D26" s="10"/>
      <c r="E26" s="15"/>
      <c r="F26" s="3"/>
      <c r="G26" s="3"/>
      <c r="H26" s="3"/>
      <c r="I26" s="3"/>
      <c r="J26" s="3"/>
      <c r="K26" s="3"/>
      <c r="L26" s="3"/>
      <c r="M26" s="3"/>
      <c r="N26" s="3"/>
      <c r="O26" s="3"/>
      <c r="P26" s="3"/>
      <c r="Q26" s="3"/>
      <c r="R26" s="3"/>
      <c r="S26" s="3"/>
      <c r="T26" s="3"/>
      <c r="U26" s="3"/>
      <c r="V26" s="3"/>
      <c r="W26" s="3"/>
      <c r="X26" s="3"/>
      <c r="Y26" s="3"/>
      <c r="Z26" s="3"/>
      <c r="AA26" s="3"/>
      <c r="AB26" s="3"/>
    </row>
    <row r="27" spans="1:28" ht="14.5" customHeight="1" x14ac:dyDescent="0.2">
      <c r="A27" s="44"/>
      <c r="B27" s="21"/>
      <c r="C27" s="15"/>
      <c r="D27" s="10"/>
      <c r="E27" s="15"/>
      <c r="F27" s="3"/>
      <c r="G27" s="3"/>
      <c r="H27" s="3"/>
      <c r="I27" s="3"/>
      <c r="J27" s="3"/>
      <c r="K27" s="3"/>
      <c r="L27" s="3"/>
      <c r="M27" s="3"/>
      <c r="N27" s="3"/>
      <c r="O27" s="3"/>
      <c r="P27" s="3"/>
      <c r="Q27" s="3"/>
      <c r="R27" s="3"/>
      <c r="S27" s="3"/>
      <c r="T27" s="3"/>
      <c r="U27" s="3"/>
      <c r="V27" s="3"/>
      <c r="W27" s="3"/>
      <c r="X27" s="3"/>
      <c r="Y27" s="3"/>
      <c r="Z27" s="3"/>
      <c r="AA27" s="3"/>
      <c r="AB27" s="3"/>
    </row>
    <row r="28" spans="1:28" s="1" customFormat="1" x14ac:dyDescent="0.2">
      <c r="A28" s="32"/>
      <c r="B28" s="22">
        <f>COUNTA(B8:B27)</f>
        <v>14</v>
      </c>
      <c r="C28" s="12"/>
      <c r="D28" s="13">
        <f>COUNTA(D8:D27)</f>
        <v>14</v>
      </c>
      <c r="E28" s="12"/>
      <c r="F28" s="4"/>
      <c r="G28" s="4"/>
      <c r="H28" s="4"/>
      <c r="I28" s="4"/>
      <c r="J28" s="4"/>
      <c r="K28" s="4"/>
      <c r="L28" s="4"/>
      <c r="M28" s="4"/>
      <c r="N28" s="4"/>
      <c r="O28" s="4"/>
      <c r="P28" s="4"/>
      <c r="Q28" s="4"/>
      <c r="R28" s="4"/>
      <c r="S28" s="4"/>
      <c r="T28" s="4"/>
      <c r="U28" s="4"/>
      <c r="V28" s="4"/>
      <c r="W28" s="4"/>
      <c r="X28" s="4"/>
      <c r="Y28" s="4"/>
      <c r="Z28" s="4"/>
      <c r="AA28" s="4"/>
      <c r="AB28" s="4"/>
    </row>
  </sheetData>
  <mergeCells count="4">
    <mergeCell ref="B6:F6"/>
    <mergeCell ref="B1:C1"/>
    <mergeCell ref="G6:AA6"/>
    <mergeCell ref="A8:A27"/>
  </mergeCells>
  <phoneticPr fontId="2" type="noConversion"/>
  <pageMargins left="0.75" right="0.75" top="1" bottom="1" header="0.3" footer="0.3"/>
  <pageSetup orientation="portrait" horizontalDpi="1200" verticalDpi="12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7"/>
  <sheetViews>
    <sheetView topLeftCell="A2" workbookViewId="0">
      <selection activeCell="G3" sqref="G3"/>
    </sheetView>
  </sheetViews>
  <sheetFormatPr baseColWidth="10" defaultColWidth="15.1640625" defaultRowHeight="19" x14ac:dyDescent="0.25"/>
  <cols>
    <col min="1" max="1" width="15.1640625" style="26"/>
    <col min="2" max="3" width="15.1640625" style="28"/>
    <col min="4" max="16384" width="15.1640625" style="26"/>
  </cols>
  <sheetData>
    <row r="2" spans="2:10" s="27" customFormat="1" x14ac:dyDescent="0.25">
      <c r="B2" s="36"/>
      <c r="C2" s="36"/>
      <c r="D2" s="27" t="s">
        <v>24</v>
      </c>
      <c r="E2" s="27" t="s">
        <v>25</v>
      </c>
      <c r="F2" s="27" t="s">
        <v>26</v>
      </c>
      <c r="G2" s="27" t="s">
        <v>54</v>
      </c>
      <c r="H2" s="27" t="s">
        <v>28</v>
      </c>
      <c r="I2" s="27" t="s">
        <v>29</v>
      </c>
      <c r="J2" s="27" t="s">
        <v>27</v>
      </c>
    </row>
    <row r="3" spans="2:10" x14ac:dyDescent="0.25">
      <c r="D3" s="26">
        <f>Data!G3</f>
        <v>11</v>
      </c>
      <c r="E3" s="26">
        <f>Data!H3</f>
        <v>8</v>
      </c>
      <c r="F3" s="26">
        <f>Data!K3</f>
        <v>7</v>
      </c>
      <c r="G3" s="26">
        <f>Data!K4</f>
        <v>1</v>
      </c>
      <c r="H3" s="28">
        <f xml:space="preserve"> (D3-E3)/D3</f>
        <v>0.27272727272727271</v>
      </c>
      <c r="I3" s="28">
        <f>E3/D3</f>
        <v>0.72727272727272729</v>
      </c>
      <c r="J3" s="28">
        <f>F3/E3</f>
        <v>0.875</v>
      </c>
    </row>
    <row r="4" spans="2:10" x14ac:dyDescent="0.25">
      <c r="B4" s="36" t="s">
        <v>23</v>
      </c>
      <c r="C4" s="36">
        <f>E3/D3</f>
        <v>0.72727272727272729</v>
      </c>
    </row>
    <row r="51" spans="1:4" x14ac:dyDescent="0.25">
      <c r="A51" s="26" t="s">
        <v>65</v>
      </c>
    </row>
    <row r="53" spans="1:4" x14ac:dyDescent="0.25">
      <c r="A53" s="26" t="s">
        <v>66</v>
      </c>
      <c r="B53" s="28" t="s">
        <v>68</v>
      </c>
      <c r="C53" s="28" t="s">
        <v>67</v>
      </c>
      <c r="D53" s="26" t="s">
        <v>19</v>
      </c>
    </row>
    <row r="54" spans="1:4" x14ac:dyDescent="0.25">
      <c r="A54" s="26">
        <v>1</v>
      </c>
      <c r="B54" s="28">
        <v>0.5</v>
      </c>
      <c r="C54" s="28">
        <v>0.2</v>
      </c>
    </row>
    <row r="55" spans="1:4" x14ac:dyDescent="0.25">
      <c r="A55" s="26">
        <v>2</v>
      </c>
      <c r="B55" s="28">
        <v>0.45</v>
      </c>
      <c r="C55" s="28">
        <v>0.25</v>
      </c>
    </row>
    <row r="56" spans="1:4" x14ac:dyDescent="0.25">
      <c r="A56" s="26">
        <v>3</v>
      </c>
      <c r="B56" s="28">
        <v>0.48</v>
      </c>
      <c r="C56" s="28">
        <v>0.28000000000000003</v>
      </c>
    </row>
    <row r="57" spans="1:4" x14ac:dyDescent="0.25">
      <c r="A57" s="26">
        <v>4</v>
      </c>
      <c r="B57" s="28">
        <v>0.52</v>
      </c>
      <c r="C57" s="28">
        <v>0.25</v>
      </c>
    </row>
    <row r="58" spans="1:4" x14ac:dyDescent="0.25">
      <c r="A58" s="26">
        <v>5</v>
      </c>
      <c r="B58" s="28">
        <v>0.55000000000000004</v>
      </c>
      <c r="C58" s="28">
        <v>0.3</v>
      </c>
    </row>
    <row r="59" spans="1:4" x14ac:dyDescent="0.25">
      <c r="A59" s="26">
        <v>6</v>
      </c>
      <c r="B59" s="28">
        <v>0.6</v>
      </c>
      <c r="C59" s="28">
        <v>0.35</v>
      </c>
    </row>
    <row r="60" spans="1:4" x14ac:dyDescent="0.25">
      <c r="A60" s="26">
        <v>7</v>
      </c>
      <c r="B60" s="28">
        <v>0.57999999999999996</v>
      </c>
      <c r="C60" s="28">
        <v>0.4</v>
      </c>
    </row>
    <row r="61" spans="1:4" x14ac:dyDescent="0.25">
      <c r="A61" s="26">
        <v>8</v>
      </c>
      <c r="B61" s="28">
        <v>0.65</v>
      </c>
      <c r="C61" s="28">
        <v>0.45</v>
      </c>
    </row>
    <row r="62" spans="1:4" x14ac:dyDescent="0.25">
      <c r="A62" s="26">
        <v>9</v>
      </c>
      <c r="B62" s="28">
        <v>0.65</v>
      </c>
      <c r="C62" s="28">
        <v>0.5</v>
      </c>
    </row>
    <row r="63" spans="1:4" x14ac:dyDescent="0.25">
      <c r="A63" s="26">
        <v>10</v>
      </c>
      <c r="B63" s="28">
        <v>0.7</v>
      </c>
      <c r="C63" s="28">
        <v>0.55000000000000004</v>
      </c>
    </row>
    <row r="64" spans="1:4" x14ac:dyDescent="0.25">
      <c r="A64" s="26">
        <v>11</v>
      </c>
      <c r="B64" s="28">
        <v>0.72</v>
      </c>
      <c r="C64" s="28">
        <v>0.5</v>
      </c>
    </row>
    <row r="65" spans="1:3" x14ac:dyDescent="0.25">
      <c r="A65" s="26">
        <v>12</v>
      </c>
      <c r="B65" s="28">
        <v>0.8</v>
      </c>
      <c r="C65" s="28">
        <v>0.53</v>
      </c>
    </row>
    <row r="66" spans="1:3" x14ac:dyDescent="0.25">
      <c r="A66" s="26">
        <v>13</v>
      </c>
      <c r="B66" s="28">
        <v>0.85</v>
      </c>
      <c r="C66" s="28">
        <v>0.55000000000000004</v>
      </c>
    </row>
    <row r="67" spans="1:3" x14ac:dyDescent="0.25">
      <c r="A67" s="26">
        <v>14</v>
      </c>
      <c r="B67" s="28">
        <v>0.88</v>
      </c>
      <c r="C67" s="28">
        <v>0.57999999999999996</v>
      </c>
    </row>
    <row r="68" spans="1:3" x14ac:dyDescent="0.25">
      <c r="A68" s="26">
        <v>15</v>
      </c>
      <c r="B68" s="28">
        <v>0.85</v>
      </c>
      <c r="C68" s="28">
        <v>0.6</v>
      </c>
    </row>
    <row r="69" spans="1:3" x14ac:dyDescent="0.25">
      <c r="A69" s="26">
        <v>16</v>
      </c>
      <c r="B69" s="28">
        <v>0.89</v>
      </c>
      <c r="C69" s="28">
        <v>0.57999999999999996</v>
      </c>
    </row>
    <row r="70" spans="1:3" x14ac:dyDescent="0.25">
      <c r="A70" s="26">
        <v>17</v>
      </c>
      <c r="B70" s="28">
        <v>0.88</v>
      </c>
      <c r="C70" s="28">
        <v>0.6</v>
      </c>
    </row>
    <row r="71" spans="1:3" x14ac:dyDescent="0.25">
      <c r="A71" s="26">
        <v>18</v>
      </c>
      <c r="B71" s="28">
        <v>0.9</v>
      </c>
      <c r="C71" s="28">
        <v>0.65</v>
      </c>
    </row>
    <row r="72" spans="1:3" x14ac:dyDescent="0.25">
      <c r="A72" s="26">
        <v>19</v>
      </c>
      <c r="B72" s="28">
        <v>0.92</v>
      </c>
      <c r="C72" s="28">
        <v>0.7</v>
      </c>
    </row>
    <row r="73" spans="1:3" x14ac:dyDescent="0.25">
      <c r="A73" s="26">
        <v>20</v>
      </c>
      <c r="B73" s="28">
        <v>0.89</v>
      </c>
      <c r="C73" s="28">
        <v>0.65</v>
      </c>
    </row>
    <row r="74" spans="1:3" x14ac:dyDescent="0.25">
      <c r="A74" s="26">
        <v>21</v>
      </c>
      <c r="B74" s="28">
        <v>0.9</v>
      </c>
      <c r="C74" s="28">
        <v>0.7</v>
      </c>
    </row>
    <row r="75" spans="1:3" x14ac:dyDescent="0.25">
      <c r="A75" s="26">
        <v>22</v>
      </c>
      <c r="B75" s="28">
        <v>0.91</v>
      </c>
      <c r="C75" s="28">
        <v>0.72</v>
      </c>
    </row>
    <row r="76" spans="1:3" x14ac:dyDescent="0.25">
      <c r="A76" s="26">
        <v>23</v>
      </c>
      <c r="B76" s="28">
        <v>0.88</v>
      </c>
      <c r="C76" s="28">
        <v>0.68</v>
      </c>
    </row>
    <row r="77" spans="1:3" x14ac:dyDescent="0.25">
      <c r="A77" s="26">
        <v>24</v>
      </c>
      <c r="B77" s="28">
        <v>0.9</v>
      </c>
      <c r="C77" s="28">
        <v>0.7</v>
      </c>
    </row>
  </sheetData>
  <pageMargins left="0.75" right="0.75" top="1" bottom="1"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78"/>
  <sheetViews>
    <sheetView tabSelected="1" workbookViewId="0">
      <selection activeCell="N25" sqref="N25"/>
    </sheetView>
  </sheetViews>
  <sheetFormatPr baseColWidth="10" defaultRowHeight="15" x14ac:dyDescent="0.2"/>
  <cols>
    <col min="2" max="2" width="28.5" customWidth="1"/>
    <col min="4" max="4" width="5.1640625" customWidth="1"/>
    <col min="5" max="5" width="48.33203125" customWidth="1"/>
  </cols>
  <sheetData>
    <row r="2" spans="2:3" x14ac:dyDescent="0.2">
      <c r="B2" t="s">
        <v>30</v>
      </c>
    </row>
    <row r="5" spans="2:3" x14ac:dyDescent="0.2">
      <c r="B5" s="31" t="s">
        <v>31</v>
      </c>
    </row>
    <row r="6" spans="2:3" x14ac:dyDescent="0.2">
      <c r="B6" t="s">
        <v>35</v>
      </c>
      <c r="C6">
        <f>Data!I3</f>
        <v>6</v>
      </c>
    </row>
    <row r="7" spans="2:3" x14ac:dyDescent="0.2">
      <c r="B7" t="s">
        <v>45</v>
      </c>
      <c r="C7">
        <f>Data!L3</f>
        <v>2</v>
      </c>
    </row>
    <row r="8" spans="2:3" x14ac:dyDescent="0.2">
      <c r="B8" t="s">
        <v>42</v>
      </c>
      <c r="C8">
        <f>Data!J3</f>
        <v>2</v>
      </c>
    </row>
    <row r="9" spans="2:3" x14ac:dyDescent="0.2">
      <c r="B9" t="s">
        <v>40</v>
      </c>
      <c r="C9">
        <f>C8+C7+C6</f>
        <v>10</v>
      </c>
    </row>
    <row r="27" spans="2:5" x14ac:dyDescent="0.2">
      <c r="B27" s="31" t="s">
        <v>37</v>
      </c>
    </row>
    <row r="28" spans="2:5" x14ac:dyDescent="0.2">
      <c r="B28" t="s">
        <v>58</v>
      </c>
      <c r="C28">
        <f>Data!K3-Data!I3</f>
        <v>1</v>
      </c>
      <c r="E28" t="s">
        <v>44</v>
      </c>
    </row>
    <row r="29" spans="2:5" x14ac:dyDescent="0.2">
      <c r="B29" t="s">
        <v>36</v>
      </c>
      <c r="C29">
        <f>Data!M3</f>
        <v>3</v>
      </c>
    </row>
    <row r="30" spans="2:5" x14ac:dyDescent="0.2">
      <c r="B30" t="s">
        <v>41</v>
      </c>
      <c r="C30">
        <f>C28+C29</f>
        <v>4</v>
      </c>
    </row>
    <row r="53" spans="2:3" x14ac:dyDescent="0.2">
      <c r="B53" t="s">
        <v>61</v>
      </c>
    </row>
    <row r="54" spans="2:3" x14ac:dyDescent="0.2">
      <c r="B54" t="s">
        <v>50</v>
      </c>
      <c r="C54">
        <f>C9</f>
        <v>10</v>
      </c>
    </row>
    <row r="55" spans="2:3" x14ac:dyDescent="0.2">
      <c r="B55" t="s">
        <v>51</v>
      </c>
      <c r="C55">
        <f>C30</f>
        <v>4</v>
      </c>
    </row>
    <row r="76" spans="2:3" x14ac:dyDescent="0.2">
      <c r="B76" t="s">
        <v>55</v>
      </c>
    </row>
    <row r="77" spans="2:3" x14ac:dyDescent="0.2">
      <c r="B77" t="s">
        <v>56</v>
      </c>
      <c r="C77">
        <f>Data!O3</f>
        <v>3</v>
      </c>
    </row>
    <row r="78" spans="2:3" x14ac:dyDescent="0.2">
      <c r="B78" t="s">
        <v>57</v>
      </c>
      <c r="C78">
        <f>Data!I3</f>
        <v>6</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Link Graphs</vt:lpstr>
      <vt:lpstr>New vs Known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Oxton</dc:creator>
  <cp:keywords/>
  <dc:description/>
  <cp:lastModifiedBy>Greg Oxton</cp:lastModifiedBy>
  <dcterms:created xsi:type="dcterms:W3CDTF">2008-10-29T23:48:59Z</dcterms:created>
  <dcterms:modified xsi:type="dcterms:W3CDTF">2020-05-05T00:11:59Z</dcterms:modified>
  <cp:category/>
</cp:coreProperties>
</file>